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480" windowHeight="8196" activeTab="0"/>
  </bookViews>
  <sheets>
    <sheet name="Umzugsdatenliste" sheetId="1" r:id="rId1"/>
  </sheets>
  <definedNames/>
  <calcPr fullCalcOnLoad="1"/>
</workbook>
</file>

<file path=xl/sharedStrings.xml><?xml version="1.0" encoding="utf-8"?>
<sst xmlns="http://schemas.openxmlformats.org/spreadsheetml/2006/main" count="221" uniqueCount="156">
  <si>
    <t>Umzugsgutliste</t>
  </si>
  <si>
    <t>Beladeort:</t>
  </si>
  <si>
    <t>Entladeort:</t>
  </si>
  <si>
    <t>Beladetermin:</t>
  </si>
  <si>
    <t>Entladetermin:</t>
  </si>
  <si>
    <t>Strasse:</t>
  </si>
  <si>
    <t>PLZ:</t>
  </si>
  <si>
    <t xml:space="preserve">Ort: </t>
  </si>
  <si>
    <t>Etage:</t>
  </si>
  <si>
    <t>Treppenhausbreite:</t>
  </si>
  <si>
    <t xml:space="preserve">Aufzug vorhanden: </t>
  </si>
  <si>
    <t xml:space="preserve"> ja / nein</t>
  </si>
  <si>
    <t xml:space="preserve">Halteverbotszone notwendig: </t>
  </si>
  <si>
    <t>Sonstige Anmerkungen:</t>
  </si>
  <si>
    <t>Montage- und Packarbeiten</t>
  </si>
  <si>
    <t>         es fallen keine Montage- und Packarbeiten für die Umzugsfirma an.</t>
  </si>
  <si>
    <t>Telefon:</t>
  </si>
  <si>
    <t>Fax:</t>
  </si>
  <si>
    <t>Das Gesamtvolumen beträgt:</t>
  </si>
  <si>
    <t>cbm</t>
  </si>
  <si>
    <t>Umzugsgut:</t>
  </si>
  <si>
    <t>Gegenstand</t>
  </si>
  <si>
    <t>Stück</t>
  </si>
  <si>
    <t>Wohnzimmer</t>
  </si>
  <si>
    <t>Schlafzimmer</t>
  </si>
  <si>
    <t>Anbauwand, je angef. Meter (Frontlänge)</t>
  </si>
  <si>
    <t>Bettsachen, je Betteinheit</t>
  </si>
  <si>
    <t>Buffet, mit Aufsatz (je Meter)</t>
  </si>
  <si>
    <t>Doppelbett, komplett</t>
  </si>
  <si>
    <t>Buffet, ohne Aufsatz (je Meter)</t>
  </si>
  <si>
    <t>Einzelbett, komplett</t>
  </si>
  <si>
    <t>Bücherregal, zerlegbar. je angef. Meter</t>
  </si>
  <si>
    <t>Fernseher, Hi-Fi-Anlage / Turm pro Stück</t>
  </si>
  <si>
    <t>Fernsehtisch</t>
  </si>
  <si>
    <t>Kommode / mit Spiegel, Truhe pro Stück</t>
  </si>
  <si>
    <t>Flügel</t>
  </si>
  <si>
    <t>Nachttisch</t>
  </si>
  <si>
    <t>Klavier</t>
  </si>
  <si>
    <t>Schrank, bis 2 Türen, nicht zerlegbar</t>
  </si>
  <si>
    <t>Schreibtisch nicht massiv</t>
  </si>
  <si>
    <t>Schrank, zerlegbar, (je Meter)</t>
  </si>
  <si>
    <t>Schreibtisch massiv</t>
  </si>
  <si>
    <t>Stuhl, Hocker pro Stück</t>
  </si>
  <si>
    <t>Sekretär, Sideboard, Vitrine pro Stück</t>
  </si>
  <si>
    <t>Sessel</t>
  </si>
  <si>
    <r>
      <t xml:space="preserve">Sonstige Angaben: </t>
    </r>
    <r>
      <rPr>
        <b/>
        <u val="single"/>
        <sz val="8"/>
        <rFont val="Arial"/>
        <family val="2"/>
      </rPr>
      <t>Maße in Meter</t>
    </r>
  </si>
  <si>
    <t>breit</t>
  </si>
  <si>
    <t>tief</t>
  </si>
  <si>
    <t>hoch</t>
  </si>
  <si>
    <t>Sofa, Couch, Liegelandschaft, je Sitzplatz</t>
  </si>
  <si>
    <t>Standuhr, Nähmaschine pro Stück</t>
  </si>
  <si>
    <t>Stuhl</t>
  </si>
  <si>
    <t>Tisch</t>
  </si>
  <si>
    <t>Videogerät / DVD Player pro Stück</t>
  </si>
  <si>
    <t>Wohnzimmerschrank, zerlegbar, (je Meter)</t>
  </si>
  <si>
    <t>Gesamtsumme Wohnzimmer cbm:</t>
  </si>
  <si>
    <t>Gesamtsumme Schlafzimmer cbm:</t>
  </si>
  <si>
    <t>Kinderzimmer</t>
  </si>
  <si>
    <t>Küche / Esszimmer</t>
  </si>
  <si>
    <t>Arbeitsplatte je angef. Meter</t>
  </si>
  <si>
    <t>Bücherregal, zerlegbar je angef. Meter</t>
  </si>
  <si>
    <t>Besenschrank</t>
  </si>
  <si>
    <t>Bett, komplett</t>
  </si>
  <si>
    <t>Buffet, mit Aufsatz je Meter</t>
  </si>
  <si>
    <t>Buffet, ohne Aufsatz je Meter</t>
  </si>
  <si>
    <t>Etagenbett, komplett</t>
  </si>
  <si>
    <t>Eckbank, je Sitz</t>
  </si>
  <si>
    <t>Kinderbett, komplett</t>
  </si>
  <si>
    <t>Herd mit Kochfeld</t>
  </si>
  <si>
    <t>Kommode</t>
  </si>
  <si>
    <t>Kühlschrank bis 120 Liter</t>
  </si>
  <si>
    <t>Laufgitter</t>
  </si>
  <si>
    <t>Kühlschrank über 120 Liter</t>
  </si>
  <si>
    <t>Küchenober / -unterteil je Tür pro Stück</t>
  </si>
  <si>
    <t>Mikrowelle</t>
  </si>
  <si>
    <t>Schreibpult</t>
  </si>
  <si>
    <t>Geschirrspülmaschine</t>
  </si>
  <si>
    <t>Kühltruhe (separat)</t>
  </si>
  <si>
    <t>Spielzeugkiste</t>
  </si>
  <si>
    <t>Küchenbar (Hausbar)</t>
  </si>
  <si>
    <t>Sideboard, Vitrine, Glasschrank pro St.</t>
  </si>
  <si>
    <t>Gesamtsumme Kinderzimmer cbm:</t>
  </si>
  <si>
    <t>Arbeitszimmer / Büro</t>
  </si>
  <si>
    <t>Aktenschrank, je angef. Meter</t>
  </si>
  <si>
    <t>EDV - Anlage (Drucker, PC, Bildschirm)</t>
  </si>
  <si>
    <t>Schreibtisch</t>
  </si>
  <si>
    <t>Schreibtischstuhl</t>
  </si>
  <si>
    <t>Gesamtsumme Küche/Esszimmer cbm:</t>
  </si>
  <si>
    <t>Kopiermaschine</t>
  </si>
  <si>
    <t>Sideboard</t>
  </si>
  <si>
    <t>Winkelkombination (Schreibtisch)</t>
  </si>
  <si>
    <t>Gesamtsumme Arbeitszimmer / Büro cbm:</t>
  </si>
  <si>
    <t>Keller / Speicher</t>
  </si>
  <si>
    <t>Bad / Diele / Gang</t>
  </si>
  <si>
    <t>Kinderwagen</t>
  </si>
  <si>
    <t>Toilettenschrank</t>
  </si>
  <si>
    <t>Koffer</t>
  </si>
  <si>
    <t>Wäscheschrank</t>
  </si>
  <si>
    <t>Regal, zerlegbar, je angefangener Meter</t>
  </si>
  <si>
    <t>Stuhl/Hocker pro Stück</t>
  </si>
  <si>
    <t>Schlitten</t>
  </si>
  <si>
    <t>Schrank zerlegbar, je angef. Meter</t>
  </si>
  <si>
    <t>Ski</t>
  </si>
  <si>
    <t>Waschmachine / Trockner pro Stück</t>
  </si>
  <si>
    <t>Werkbank, zerlegbar</t>
  </si>
  <si>
    <t>Staubsauger</t>
  </si>
  <si>
    <t>Werkzeugschrank</t>
  </si>
  <si>
    <t>Bügelbrett</t>
  </si>
  <si>
    <t>Werkzeugkoffer</t>
  </si>
  <si>
    <t>Gesamtsumme Keller / Speicher cbm:</t>
  </si>
  <si>
    <t>Schuhschrank</t>
  </si>
  <si>
    <t>Garage / Garten / Balkon</t>
  </si>
  <si>
    <t>Autoreifen</t>
  </si>
  <si>
    <t>Blumenkübel / Kasten pro Stück</t>
  </si>
  <si>
    <t>Dreirad / Kinderfahrrad pro Stück</t>
  </si>
  <si>
    <t>Fahrrad / Moped pro Stück</t>
  </si>
  <si>
    <t>Klapptisch / Klappstuhl pro Stück</t>
  </si>
  <si>
    <t>Leiter, je angefangener Meter</t>
  </si>
  <si>
    <t>Mülltonne</t>
  </si>
  <si>
    <t>Rasenmäher Hand / Motor</t>
  </si>
  <si>
    <t>Gesamtsumme Bad / Diele / Gang cbm:</t>
  </si>
  <si>
    <t>Schubkarre</t>
  </si>
  <si>
    <t>Tischtennisplatte</t>
  </si>
  <si>
    <t>Sonstiges</t>
  </si>
  <si>
    <t>Deckenlampe</t>
  </si>
  <si>
    <t>Stehlampe</t>
  </si>
  <si>
    <t>Bilder</t>
  </si>
  <si>
    <t>Zu transportierendes Gesamtmaterial:</t>
  </si>
  <si>
    <t>Teppich</t>
  </si>
  <si>
    <t>Standardkartons (Umzugskartons)</t>
  </si>
  <si>
    <t>Pflanzen (klein)</t>
  </si>
  <si>
    <t>Kleiderhängekartons</t>
  </si>
  <si>
    <t>Pflanzen (groß)</t>
  </si>
  <si>
    <t>Geschirrkartons</t>
  </si>
  <si>
    <t>Bücherkartons</t>
  </si>
  <si>
    <t>Gesamtsumme Umzugskartons cbm:</t>
  </si>
  <si>
    <t>Sonstige Bemerkungen:</t>
  </si>
  <si>
    <t>Gesamtsumme Sonstiges cbm:</t>
  </si>
  <si>
    <t>Gesamtsumme</t>
  </si>
  <si>
    <t>Nur ausfüllen wenn das Gesamtvolumen bekannt ist.</t>
  </si>
  <si>
    <t>Ansonsten bitte die unten aufgeführte Liste ausfüllen.</t>
  </si>
  <si>
    <t>Folgende offene Fragen / Wünsche zum Umzug habe ich noch:</t>
  </si>
  <si>
    <t>Fußweg - LKW bis Haustür:</t>
  </si>
  <si>
    <t>Garderobe / Hut-, Kleiderablage pro St.</t>
  </si>
  <si>
    <t>Kommode / mit Spiegel, Truhe pro St.</t>
  </si>
  <si>
    <t>ja / nein</t>
  </si>
  <si>
    <t>klein / normal</t>
  </si>
  <si>
    <t>         folgende Montage- und Packarbeit bitte durchführen:</t>
  </si>
  <si>
    <t xml:space="preserve">Name: </t>
  </si>
  <si>
    <t xml:space="preserve">Vorname: </t>
  </si>
  <si>
    <t xml:space="preserve">Strasse: </t>
  </si>
  <si>
    <t>PLZ / Ort:</t>
  </si>
  <si>
    <t xml:space="preserve">Mobilfunknummer: </t>
  </si>
  <si>
    <t xml:space="preserve">E-Mail: </t>
  </si>
  <si>
    <t>Bereitstellung Kartonagen durch Umzugsunternehmen</t>
  </si>
  <si>
    <t>Ja                 oder            Nein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</si>
</sst>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"/>
      <color indexed="9"/>
      <name val="Arial"/>
      <family val="2"/>
    </font>
    <font>
      <sz val="14"/>
      <name val="Verdana"/>
      <family val="2"/>
    </font>
    <font>
      <sz val="14"/>
      <color indexed="9"/>
      <name val="Verdana"/>
      <family val="2"/>
    </font>
    <font>
      <b/>
      <sz val="14"/>
      <name val="Verdana"/>
      <family val="2"/>
    </font>
    <font>
      <sz val="11"/>
      <color indexed="23"/>
      <name val="Trebuchet MS"/>
      <family val="2"/>
    </font>
    <font>
      <b/>
      <sz val="10"/>
      <name val="Arial"/>
      <family val="2"/>
    </font>
    <font>
      <b/>
      <sz val="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"/>
      <color indexed="9"/>
      <name val="Verdana"/>
      <family val="2"/>
    </font>
    <font>
      <b/>
      <u val="single"/>
      <sz val="8"/>
      <name val="Arial"/>
      <family val="2"/>
    </font>
    <font>
      <b/>
      <sz val="1"/>
      <color indexed="9"/>
      <name val="Verdana"/>
      <family val="2"/>
    </font>
    <font>
      <b/>
      <sz val="10"/>
      <color indexed="10"/>
      <name val="Arial"/>
      <family val="2"/>
    </font>
    <font>
      <b/>
      <sz val="5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2"/>
      <color indexed="12"/>
      <name val="Times New Roman"/>
      <family val="1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u val="single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0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4" fontId="15" fillId="33" borderId="0" xfId="0" applyNumberFormat="1" applyFont="1" applyFill="1" applyBorder="1" applyAlignment="1" applyProtection="1">
      <alignment horizontal="center" vertical="center" wrapText="1"/>
      <protection/>
    </xf>
    <xf numFmtId="1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2" fontId="20" fillId="0" borderId="0" xfId="0" applyNumberFormat="1" applyFont="1" applyFill="1" applyAlignment="1" applyProtection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/>
      <protection/>
    </xf>
    <xf numFmtId="2" fontId="22" fillId="33" borderId="0" xfId="0" applyNumberFormat="1" applyFont="1" applyFill="1" applyBorder="1" applyAlignment="1" applyProtection="1">
      <alignment vertical="top" wrapText="1"/>
      <protection/>
    </xf>
    <xf numFmtId="0" fontId="23" fillId="33" borderId="11" xfId="0" applyFont="1" applyFill="1" applyBorder="1" applyAlignment="1" applyProtection="1">
      <alignment horizontal="right" vertical="top"/>
      <protection/>
    </xf>
    <xf numFmtId="2" fontId="10" fillId="0" borderId="12" xfId="0" applyNumberFormat="1" applyFont="1" applyFill="1" applyBorder="1" applyAlignment="1" applyProtection="1">
      <alignment horizontal="center" vertical="top" wrapText="1"/>
      <protection/>
    </xf>
    <xf numFmtId="2" fontId="24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Font="1" applyFill="1" applyBorder="1" applyAlignment="1" applyProtection="1">
      <alignment horizontal="center" vertical="top"/>
      <protection/>
    </xf>
    <xf numFmtId="2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2" fontId="2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4" fillId="34" borderId="13" xfId="0" applyFont="1" applyFill="1" applyBorder="1" applyAlignment="1" applyProtection="1">
      <alignment vertical="top"/>
      <protection/>
    </xf>
    <xf numFmtId="0" fontId="14" fillId="34" borderId="11" xfId="0" applyFont="1" applyFill="1" applyBorder="1" applyAlignment="1" applyProtection="1">
      <alignment vertical="top"/>
      <protection/>
    </xf>
    <xf numFmtId="0" fontId="14" fillId="34" borderId="14" xfId="0" applyFont="1" applyFill="1" applyBorder="1" applyAlignment="1" applyProtection="1">
      <alignment vertical="top"/>
      <protection/>
    </xf>
    <xf numFmtId="0" fontId="0" fillId="0" borderId="15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top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26" fillId="34" borderId="13" xfId="0" applyFont="1" applyFill="1" applyBorder="1" applyAlignment="1" applyProtection="1">
      <alignment/>
      <protection/>
    </xf>
    <xf numFmtId="0" fontId="26" fillId="34" borderId="11" xfId="0" applyFont="1" applyFill="1" applyBorder="1" applyAlignment="1" applyProtection="1">
      <alignment/>
      <protection/>
    </xf>
    <xf numFmtId="0" fontId="26" fillId="34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3" fillId="0" borderId="16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vertical="top" wrapText="1"/>
      <protection/>
    </xf>
    <xf numFmtId="1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1" fontId="2" fillId="0" borderId="21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2" fontId="14" fillId="34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6" fillId="0" borderId="24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 vertical="top"/>
      <protection/>
    </xf>
    <xf numFmtId="0" fontId="19" fillId="35" borderId="23" xfId="0" applyNumberFormat="1" applyFont="1" applyFill="1" applyBorder="1" applyAlignment="1" applyProtection="1">
      <alignment horizontal="center"/>
      <protection locked="0"/>
    </xf>
    <xf numFmtId="0" fontId="0" fillId="36" borderId="24" xfId="0" applyFont="1" applyFill="1" applyBorder="1" applyAlignment="1" applyProtection="1">
      <alignment vertical="top"/>
      <protection locked="0"/>
    </xf>
    <xf numFmtId="0" fontId="19" fillId="35" borderId="10" xfId="0" applyNumberFormat="1" applyFont="1" applyFill="1" applyBorder="1" applyAlignment="1" applyProtection="1">
      <alignment horizontal="center"/>
      <protection locked="0"/>
    </xf>
    <xf numFmtId="0" fontId="27" fillId="35" borderId="24" xfId="0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vertical="top"/>
      <protection locked="0"/>
    </xf>
    <xf numFmtId="0" fontId="14" fillId="34" borderId="24" xfId="0" applyFont="1" applyFill="1" applyBorder="1" applyAlignment="1" applyProtection="1">
      <alignment/>
      <protection/>
    </xf>
    <xf numFmtId="0" fontId="14" fillId="34" borderId="12" xfId="0" applyFont="1" applyFill="1" applyBorder="1" applyAlignment="1" applyProtection="1">
      <alignment/>
      <protection/>
    </xf>
    <xf numFmtId="0" fontId="14" fillId="34" borderId="23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14" fontId="0" fillId="36" borderId="10" xfId="0" applyNumberFormat="1" applyFill="1" applyBorder="1" applyAlignment="1" applyProtection="1">
      <alignment horizontal="center"/>
      <protection locked="0"/>
    </xf>
    <xf numFmtId="14" fontId="0" fillId="36" borderId="10" xfId="0" applyNumberFormat="1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14" fillId="34" borderId="0" xfId="0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6" borderId="10" xfId="0" applyFont="1" applyFill="1" applyBorder="1" applyAlignment="1" applyProtection="1">
      <alignment horizontal="left"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/>
    </xf>
    <xf numFmtId="164" fontId="17" fillId="37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4" fillId="34" borderId="24" xfId="0" applyFont="1" applyFill="1" applyBorder="1" applyAlignment="1" applyProtection="1">
      <alignment vertical="top"/>
      <protection/>
    </xf>
    <xf numFmtId="0" fontId="14" fillId="34" borderId="12" xfId="0" applyFont="1" applyFill="1" applyBorder="1" applyAlignment="1" applyProtection="1">
      <alignment vertical="top"/>
      <protection/>
    </xf>
    <xf numFmtId="0" fontId="14" fillId="34" borderId="23" xfId="0" applyFont="1" applyFill="1" applyBorder="1" applyAlignment="1" applyProtection="1">
      <alignment vertical="top"/>
      <protection/>
    </xf>
    <xf numFmtId="0" fontId="0" fillId="0" borderId="13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" fontId="0" fillId="36" borderId="24" xfId="0" applyNumberFormat="1" applyFont="1" applyFill="1" applyBorder="1" applyAlignment="1" applyProtection="1">
      <alignment horizontal="center" vertical="top" wrapText="1"/>
      <protection locked="0"/>
    </xf>
    <xf numFmtId="1" fontId="0" fillId="36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14" fillId="34" borderId="24" xfId="0" applyFont="1" applyFill="1" applyBorder="1" applyAlignment="1" applyProtection="1">
      <alignment horizontal="center" vertical="top"/>
      <protection/>
    </xf>
    <xf numFmtId="0" fontId="14" fillId="34" borderId="12" xfId="0" applyFont="1" applyFill="1" applyBorder="1" applyAlignment="1" applyProtection="1">
      <alignment horizontal="center" vertical="top"/>
      <protection/>
    </xf>
    <xf numFmtId="2" fontId="14" fillId="34" borderId="12" xfId="0" applyNumberFormat="1" applyFont="1" applyFill="1" applyBorder="1" applyAlignment="1" applyProtection="1">
      <alignment horizontal="center" vertical="top" wrapText="1"/>
      <protection/>
    </xf>
    <xf numFmtId="2" fontId="14" fillId="34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8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5" fillId="0" borderId="25" xfId="0" applyFont="1" applyBorder="1" applyAlignment="1" applyProtection="1">
      <alignment/>
      <protection/>
    </xf>
    <xf numFmtId="0" fontId="25" fillId="0" borderId="26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/>
    </xf>
    <xf numFmtId="0" fontId="9" fillId="33" borderId="12" xfId="0" applyFont="1" applyFill="1" applyBorder="1" applyAlignment="1" applyProtection="1">
      <alignment horizontal="center" vertical="top"/>
      <protection/>
    </xf>
    <xf numFmtId="2" fontId="9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Font="1" applyFill="1" applyBorder="1" applyAlignment="1" applyProtection="1">
      <alignment vertical="top"/>
      <protection/>
    </xf>
    <xf numFmtId="0" fontId="0" fillId="0" borderId="1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 vertical="top"/>
      <protection/>
    </xf>
    <xf numFmtId="0" fontId="27" fillId="35" borderId="24" xfId="0" applyFont="1" applyFill="1" applyBorder="1" applyAlignment="1" applyProtection="1">
      <alignment/>
      <protection locked="0"/>
    </xf>
    <xf numFmtId="0" fontId="27" fillId="35" borderId="12" xfId="0" applyFont="1" applyFill="1" applyBorder="1" applyAlignment="1" applyProtection="1">
      <alignment/>
      <protection locked="0"/>
    </xf>
    <xf numFmtId="0" fontId="27" fillId="35" borderId="23" xfId="0" applyFont="1" applyFill="1" applyBorder="1" applyAlignment="1" applyProtection="1">
      <alignment/>
      <protection locked="0"/>
    </xf>
    <xf numFmtId="0" fontId="15" fillId="0" borderId="29" xfId="0" applyFont="1" applyFill="1" applyBorder="1" applyAlignment="1" applyProtection="1">
      <alignment horizontal="center" vertical="center"/>
      <protection/>
    </xf>
    <xf numFmtId="164" fontId="18" fillId="34" borderId="16" xfId="0" applyNumberFormat="1" applyFont="1" applyFill="1" applyBorder="1" applyAlignment="1" applyProtection="1">
      <alignment horizontal="center" vertical="center" wrapText="1"/>
      <protection/>
    </xf>
    <xf numFmtId="164" fontId="18" fillId="34" borderId="20" xfId="0" applyNumberFormat="1" applyFont="1" applyFill="1" applyBorder="1" applyAlignment="1" applyProtection="1">
      <alignment horizontal="center" vertical="center" wrapText="1"/>
      <protection/>
    </xf>
    <xf numFmtId="1" fontId="18" fillId="34" borderId="17" xfId="0" applyNumberFormat="1" applyFont="1" applyFill="1" applyBorder="1" applyAlignment="1" applyProtection="1">
      <alignment horizontal="center" vertical="center" wrapText="1"/>
      <protection/>
    </xf>
    <xf numFmtId="1" fontId="18" fillId="34" borderId="18" xfId="0" applyNumberFormat="1" applyFont="1" applyFill="1" applyBorder="1" applyAlignment="1" applyProtection="1">
      <alignment horizontal="center" vertical="center" wrapText="1"/>
      <protection/>
    </xf>
    <xf numFmtId="1" fontId="18" fillId="34" borderId="21" xfId="0" applyNumberFormat="1" applyFont="1" applyFill="1" applyBorder="1" applyAlignment="1" applyProtection="1">
      <alignment horizontal="center" vertical="center" wrapText="1"/>
      <protection/>
    </xf>
    <xf numFmtId="1" fontId="18" fillId="34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133350</xdr:rowOff>
    </xdr:from>
    <xdr:to>
      <xdr:col>1</xdr:col>
      <xdr:colOff>161925</xdr:colOff>
      <xdr:row>28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5495925"/>
          <a:ext cx="952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</xdr:row>
      <xdr:rowOff>95250</xdr:rowOff>
    </xdr:from>
    <xdr:to>
      <xdr:col>9</xdr:col>
      <xdr:colOff>238125</xdr:colOff>
      <xdr:row>6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885825"/>
          <a:ext cx="5905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Telefon: (030) 56826181 - Telefax: (030) 56826182 - www.hansen-umzuege.de - E-Mail: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info@hansen-umzuege.de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28</xdr:row>
      <xdr:rowOff>76200</xdr:rowOff>
    </xdr:from>
    <xdr:to>
      <xdr:col>1</xdr:col>
      <xdr:colOff>161925</xdr:colOff>
      <xdr:row>28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5648325"/>
          <a:ext cx="952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9525</xdr:rowOff>
    </xdr:from>
    <xdr:to>
      <xdr:col>9</xdr:col>
      <xdr:colOff>314325</xdr:colOff>
      <xdr:row>5</xdr:row>
      <xdr:rowOff>114300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61817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7"/>
  <sheetViews>
    <sheetView showGridLines="0" tabSelected="1" workbookViewId="0" topLeftCell="A141">
      <selection activeCell="O76" sqref="O76"/>
    </sheetView>
  </sheetViews>
  <sheetFormatPr defaultColWidth="11.421875" defaultRowHeight="12" customHeight="1"/>
  <cols>
    <col min="1" max="1" width="1.7109375" style="1" customWidth="1"/>
    <col min="2" max="2" width="31.140625" style="2" customWidth="1"/>
    <col min="3" max="3" width="4.7109375" style="3" customWidth="1"/>
    <col min="4" max="4" width="3.8515625" style="4" customWidth="1"/>
    <col min="5" max="5" width="7.421875" style="1" customWidth="1"/>
    <col min="6" max="6" width="0.85546875" style="5" customWidth="1"/>
    <col min="7" max="7" width="28.57421875" style="1" customWidth="1"/>
    <col min="8" max="8" width="4.8515625" style="6" customWidth="1"/>
    <col min="9" max="9" width="6.7109375" style="7" customWidth="1"/>
    <col min="10" max="10" width="6.140625" style="1" customWidth="1"/>
    <col min="11" max="11" width="4.140625" style="1" customWidth="1"/>
    <col min="12" max="12" width="0.13671875" style="5" customWidth="1"/>
    <col min="13" max="16384" width="11.421875" style="1" customWidth="1"/>
  </cols>
  <sheetData>
    <row r="1" spans="2:12" s="8" customFormat="1" ht="9" customHeight="1">
      <c r="B1" s="9"/>
      <c r="C1" s="10"/>
      <c r="D1" s="10"/>
      <c r="E1" s="10"/>
      <c r="F1" s="11"/>
      <c r="G1" s="10"/>
      <c r="H1" s="10"/>
      <c r="I1" s="10"/>
      <c r="J1" s="10"/>
      <c r="K1" s="10"/>
      <c r="L1" s="12"/>
    </row>
    <row r="2" spans="2:12" s="8" customFormat="1" ht="17.25" customHeight="1">
      <c r="B2" s="13"/>
      <c r="C2" s="10"/>
      <c r="D2" s="10"/>
      <c r="E2" s="10"/>
      <c r="F2" s="11"/>
      <c r="G2" s="10"/>
      <c r="H2" s="10"/>
      <c r="I2" s="10"/>
      <c r="J2" s="10"/>
      <c r="K2" s="10"/>
      <c r="L2" s="12"/>
    </row>
    <row r="3" spans="2:12" s="8" customFormat="1" ht="12" customHeight="1">
      <c r="B3" s="9"/>
      <c r="C3" s="10"/>
      <c r="D3" s="10"/>
      <c r="E3" s="10"/>
      <c r="F3" s="11"/>
      <c r="G3" s="10"/>
      <c r="H3" s="10"/>
      <c r="I3" s="10"/>
      <c r="J3" s="10"/>
      <c r="K3" s="10"/>
      <c r="L3" s="12"/>
    </row>
    <row r="4" spans="2:12" s="8" customFormat="1" ht="12" customHeight="1">
      <c r="B4" s="9"/>
      <c r="C4" s="10"/>
      <c r="D4" s="10"/>
      <c r="E4" s="10"/>
      <c r="F4" s="11"/>
      <c r="G4" s="73"/>
      <c r="H4" s="10"/>
      <c r="I4" s="10"/>
      <c r="J4" s="10"/>
      <c r="K4" s="10"/>
      <c r="L4" s="12"/>
    </row>
    <row r="5" spans="2:12" s="8" customFormat="1" ht="12" customHeight="1">
      <c r="B5" s="9"/>
      <c r="C5" s="10"/>
      <c r="D5" s="10"/>
      <c r="E5" s="10"/>
      <c r="F5" s="11"/>
      <c r="G5" s="10"/>
      <c r="H5" s="10"/>
      <c r="I5" s="10"/>
      <c r="J5" s="10"/>
      <c r="K5" s="10"/>
      <c r="L5" s="12"/>
    </row>
    <row r="6" spans="2:12" s="8" customFormat="1" ht="12" customHeight="1">
      <c r="B6" s="9"/>
      <c r="C6" s="10"/>
      <c r="D6" s="10"/>
      <c r="E6" s="10"/>
      <c r="F6" s="11"/>
      <c r="G6" s="10"/>
      <c r="H6" s="10"/>
      <c r="I6" s="10"/>
      <c r="J6" s="10"/>
      <c r="K6" s="10"/>
      <c r="L6" s="12"/>
    </row>
    <row r="7" spans="2:12" s="8" customFormat="1" ht="12" customHeight="1">
      <c r="B7" s="9"/>
      <c r="C7" s="10"/>
      <c r="D7" s="10"/>
      <c r="E7" s="10"/>
      <c r="F7" s="11"/>
      <c r="G7" s="10"/>
      <c r="H7" s="10"/>
      <c r="I7" s="10"/>
      <c r="J7" s="10"/>
      <c r="K7" s="10"/>
      <c r="L7" s="12"/>
    </row>
    <row r="8" spans="2:11" ht="22.5" customHeight="1">
      <c r="B8" s="106" t="s">
        <v>0</v>
      </c>
      <c r="C8" s="106"/>
      <c r="D8" s="106"/>
      <c r="E8" s="106"/>
      <c r="F8" s="106"/>
      <c r="G8" s="106"/>
      <c r="H8" s="106"/>
      <c r="I8" s="106"/>
      <c r="J8" s="106"/>
      <c r="K8" s="15"/>
    </row>
    <row r="9" spans="2:11" ht="2.25" customHeight="1">
      <c r="B9" s="16"/>
      <c r="C9" s="74"/>
      <c r="D9" s="74"/>
      <c r="E9" s="74"/>
      <c r="F9" s="74"/>
      <c r="G9" s="74"/>
      <c r="H9" s="74"/>
      <c r="I9" s="74"/>
      <c r="J9" s="74"/>
      <c r="K9" s="15"/>
    </row>
    <row r="10" spans="2:10" ht="6.75" customHeight="1">
      <c r="B10" s="107"/>
      <c r="C10" s="107"/>
      <c r="D10" s="107"/>
      <c r="E10" s="107"/>
      <c r="F10" s="107"/>
      <c r="G10" s="107"/>
      <c r="H10" s="107"/>
      <c r="I10" s="107"/>
      <c r="J10" s="107"/>
    </row>
    <row r="11" spans="2:10" ht="19.5" customHeight="1">
      <c r="B11" s="90" t="s">
        <v>1</v>
      </c>
      <c r="C11" s="108"/>
      <c r="D11" s="109"/>
      <c r="E11" s="109"/>
      <c r="G11" s="90" t="s">
        <v>2</v>
      </c>
      <c r="H11" s="108"/>
      <c r="I11" s="109"/>
      <c r="J11" s="109"/>
    </row>
    <row r="12" spans="2:11" ht="19.5" customHeight="1">
      <c r="B12" s="90" t="s">
        <v>3</v>
      </c>
      <c r="C12" s="110"/>
      <c r="D12" s="109"/>
      <c r="E12" s="109"/>
      <c r="G12" s="90" t="s">
        <v>4</v>
      </c>
      <c r="H12" s="111"/>
      <c r="I12" s="109"/>
      <c r="J12" s="109"/>
      <c r="K12" s="17"/>
    </row>
    <row r="13" spans="2:11" ht="19.5" customHeight="1">
      <c r="B13" s="91" t="s">
        <v>5</v>
      </c>
      <c r="C13" s="108"/>
      <c r="D13" s="109"/>
      <c r="E13" s="109"/>
      <c r="G13" s="91" t="s">
        <v>5</v>
      </c>
      <c r="H13" s="108"/>
      <c r="I13" s="109"/>
      <c r="J13" s="109"/>
      <c r="K13" s="84"/>
    </row>
    <row r="14" spans="2:11" ht="19.5" customHeight="1">
      <c r="B14" s="91" t="s">
        <v>6</v>
      </c>
      <c r="C14" s="109"/>
      <c r="D14" s="109"/>
      <c r="E14" s="109"/>
      <c r="G14" s="91" t="s">
        <v>6</v>
      </c>
      <c r="H14" s="109"/>
      <c r="I14" s="109"/>
      <c r="J14" s="109"/>
      <c r="K14" s="84"/>
    </row>
    <row r="15" spans="2:11" ht="19.5" customHeight="1">
      <c r="B15" s="91" t="s">
        <v>7</v>
      </c>
      <c r="C15" s="108"/>
      <c r="D15" s="109"/>
      <c r="E15" s="109"/>
      <c r="G15" s="91" t="s">
        <v>7</v>
      </c>
      <c r="H15" s="108"/>
      <c r="I15" s="109"/>
      <c r="J15" s="109"/>
      <c r="K15" s="84"/>
    </row>
    <row r="16" spans="2:11" ht="19.5" customHeight="1">
      <c r="B16" s="90" t="s">
        <v>8</v>
      </c>
      <c r="C16" s="108"/>
      <c r="D16" s="109"/>
      <c r="E16" s="109"/>
      <c r="G16" s="90" t="s">
        <v>8</v>
      </c>
      <c r="H16" s="109"/>
      <c r="I16" s="109"/>
      <c r="J16" s="109"/>
      <c r="K16" s="17"/>
    </row>
    <row r="17" spans="2:11" ht="19.5" customHeight="1">
      <c r="B17" s="90" t="s">
        <v>9</v>
      </c>
      <c r="C17" s="112" t="s">
        <v>146</v>
      </c>
      <c r="D17" s="112"/>
      <c r="E17" s="112"/>
      <c r="G17" s="90" t="s">
        <v>9</v>
      </c>
      <c r="H17" s="112" t="s">
        <v>146</v>
      </c>
      <c r="I17" s="112"/>
      <c r="J17" s="112"/>
      <c r="K17" s="18"/>
    </row>
    <row r="18" spans="2:11" ht="19.5" customHeight="1">
      <c r="B18" s="90" t="s">
        <v>10</v>
      </c>
      <c r="C18" s="112" t="s">
        <v>145</v>
      </c>
      <c r="D18" s="112"/>
      <c r="E18" s="112"/>
      <c r="G18" s="90" t="s">
        <v>10</v>
      </c>
      <c r="H18" s="112" t="s">
        <v>145</v>
      </c>
      <c r="I18" s="112"/>
      <c r="J18" s="112"/>
      <c r="K18" s="18"/>
    </row>
    <row r="19" spans="2:11" ht="19.5" customHeight="1">
      <c r="B19" s="92" t="s">
        <v>142</v>
      </c>
      <c r="C19" s="108"/>
      <c r="D19" s="109"/>
      <c r="E19" s="109"/>
      <c r="G19" s="92" t="s">
        <v>142</v>
      </c>
      <c r="H19" s="108"/>
      <c r="I19" s="109"/>
      <c r="J19" s="109"/>
      <c r="K19" s="17"/>
    </row>
    <row r="20" spans="2:11" ht="19.5" customHeight="1">
      <c r="B20" s="90" t="s">
        <v>12</v>
      </c>
      <c r="C20" s="112" t="s">
        <v>11</v>
      </c>
      <c r="D20" s="112"/>
      <c r="E20" s="112"/>
      <c r="G20" s="90" t="s">
        <v>12</v>
      </c>
      <c r="H20" s="112" t="s">
        <v>11</v>
      </c>
      <c r="I20" s="112"/>
      <c r="J20" s="112"/>
      <c r="K20" s="18"/>
    </row>
    <row r="21" spans="2:11" ht="15" customHeight="1">
      <c r="B21" s="19"/>
      <c r="C21" s="93"/>
      <c r="D21" s="18"/>
      <c r="E21" s="18"/>
      <c r="G21" s="19"/>
      <c r="H21" s="93"/>
      <c r="I21" s="18"/>
      <c r="J21" s="18"/>
      <c r="K21" s="18"/>
    </row>
    <row r="22" spans="2:11" ht="19.5" customHeight="1">
      <c r="B22" s="114" t="s">
        <v>13</v>
      </c>
      <c r="C22" s="114"/>
      <c r="D22" s="114"/>
      <c r="E22" s="114"/>
      <c r="F22" s="20"/>
      <c r="G22" s="114" t="s">
        <v>13</v>
      </c>
      <c r="H22" s="114"/>
      <c r="I22" s="114"/>
      <c r="J22" s="114"/>
      <c r="K22" s="18"/>
    </row>
    <row r="23" spans="2:11" ht="15" customHeight="1">
      <c r="B23" s="113"/>
      <c r="C23" s="113"/>
      <c r="D23" s="113"/>
      <c r="E23" s="113"/>
      <c r="F23" s="20"/>
      <c r="G23" s="113"/>
      <c r="H23" s="113"/>
      <c r="I23" s="113"/>
      <c r="J23" s="113"/>
      <c r="K23" s="18"/>
    </row>
    <row r="24" spans="2:11" ht="15" customHeight="1">
      <c r="B24" s="113"/>
      <c r="C24" s="113"/>
      <c r="D24" s="113"/>
      <c r="E24" s="113"/>
      <c r="G24" s="113"/>
      <c r="H24" s="113"/>
      <c r="I24" s="113"/>
      <c r="J24" s="113"/>
      <c r="K24" s="18"/>
    </row>
    <row r="25" spans="2:11" ht="15" customHeight="1">
      <c r="B25" s="113"/>
      <c r="C25" s="113"/>
      <c r="D25" s="113"/>
      <c r="E25" s="113"/>
      <c r="G25" s="113"/>
      <c r="H25" s="113"/>
      <c r="I25" s="113"/>
      <c r="J25" s="113"/>
      <c r="K25" s="18"/>
    </row>
    <row r="26" spans="2:11" ht="13.5" customHeight="1">
      <c r="B26" s="19"/>
      <c r="C26" s="19"/>
      <c r="D26" s="19"/>
      <c r="E26" s="19"/>
      <c r="F26" s="20"/>
      <c r="G26" s="19"/>
      <c r="H26" s="19"/>
      <c r="I26" s="19"/>
      <c r="J26" s="19"/>
      <c r="K26" s="19"/>
    </row>
    <row r="27" spans="2:11" ht="16.5" customHeight="1">
      <c r="B27" s="118" t="s">
        <v>14</v>
      </c>
      <c r="C27" s="118"/>
      <c r="D27" s="118"/>
      <c r="E27" s="118"/>
      <c r="F27" s="75"/>
      <c r="G27" s="76"/>
      <c r="H27" s="76"/>
      <c r="I27" s="76"/>
      <c r="J27" s="76"/>
      <c r="K27" s="14"/>
    </row>
    <row r="28" spans="2:11" ht="16.5" customHeight="1">
      <c r="B28" s="120" t="s">
        <v>15</v>
      </c>
      <c r="C28" s="120"/>
      <c r="D28" s="120"/>
      <c r="E28" s="120"/>
      <c r="F28" s="120"/>
      <c r="G28" s="120"/>
      <c r="H28" s="120"/>
      <c r="I28" s="120"/>
      <c r="J28" s="120"/>
      <c r="K28" s="21"/>
    </row>
    <row r="29" spans="2:11" ht="15" customHeight="1">
      <c r="B29" s="119" t="s">
        <v>147</v>
      </c>
      <c r="C29" s="119"/>
      <c r="D29" s="119"/>
      <c r="E29" s="119"/>
      <c r="F29" s="119"/>
      <c r="G29" s="119"/>
      <c r="H29" s="119"/>
      <c r="I29" s="119"/>
      <c r="J29" s="119"/>
      <c r="K29" s="17"/>
    </row>
    <row r="30" spans="2:11" ht="4.5" customHeight="1">
      <c r="B30" s="22"/>
      <c r="C30" s="23"/>
      <c r="D30" s="23"/>
      <c r="E30" s="23"/>
      <c r="F30" s="23"/>
      <c r="G30" s="23"/>
      <c r="H30" s="23"/>
      <c r="I30" s="23"/>
      <c r="J30" s="23"/>
      <c r="K30" s="17"/>
    </row>
    <row r="31" spans="2:11" ht="19.5" customHeight="1">
      <c r="B31" s="121"/>
      <c r="C31" s="122"/>
      <c r="D31" s="122"/>
      <c r="E31" s="122"/>
      <c r="F31" s="122"/>
      <c r="G31" s="122"/>
      <c r="H31" s="122"/>
      <c r="I31" s="122"/>
      <c r="J31" s="122"/>
      <c r="K31" s="24"/>
    </row>
    <row r="32" spans="2:11" ht="19.5" customHeight="1">
      <c r="B32" s="122"/>
      <c r="C32" s="122"/>
      <c r="D32" s="122"/>
      <c r="E32" s="122"/>
      <c r="F32" s="122"/>
      <c r="G32" s="122"/>
      <c r="H32" s="122"/>
      <c r="I32" s="122"/>
      <c r="J32" s="122"/>
      <c r="K32" s="25"/>
    </row>
    <row r="33" spans="2:11" ht="19.5" customHeight="1">
      <c r="B33" s="122"/>
      <c r="C33" s="122"/>
      <c r="D33" s="122"/>
      <c r="E33" s="122"/>
      <c r="F33" s="122"/>
      <c r="G33" s="122"/>
      <c r="H33" s="122"/>
      <c r="I33" s="122"/>
      <c r="J33" s="122"/>
      <c r="K33" s="25"/>
    </row>
    <row r="34" spans="2:11" ht="13.5" customHeight="1">
      <c r="B34" s="26"/>
      <c r="C34" s="27"/>
      <c r="D34" s="27"/>
      <c r="E34" s="28"/>
      <c r="G34" s="29"/>
      <c r="H34" s="29"/>
      <c r="I34" s="29"/>
      <c r="J34" s="29"/>
      <c r="K34" s="29"/>
    </row>
    <row r="35" spans="2:11" ht="19.5" customHeight="1">
      <c r="B35" s="115" t="s">
        <v>148</v>
      </c>
      <c r="C35" s="116"/>
      <c r="D35" s="116"/>
      <c r="E35" s="116"/>
      <c r="F35" s="94"/>
      <c r="G35" s="115" t="s">
        <v>16</v>
      </c>
      <c r="H35" s="116"/>
      <c r="I35" s="116"/>
      <c r="J35" s="116"/>
      <c r="K35" s="29"/>
    </row>
    <row r="36" spans="2:11" ht="19.5" customHeight="1">
      <c r="B36" s="115" t="s">
        <v>149</v>
      </c>
      <c r="C36" s="116"/>
      <c r="D36" s="116"/>
      <c r="E36" s="116"/>
      <c r="F36" s="94"/>
      <c r="G36" s="115" t="s">
        <v>152</v>
      </c>
      <c r="H36" s="116"/>
      <c r="I36" s="116"/>
      <c r="J36" s="116"/>
      <c r="K36" s="29"/>
    </row>
    <row r="37" spans="2:11" ht="19.5" customHeight="1">
      <c r="B37" s="117" t="s">
        <v>150</v>
      </c>
      <c r="C37" s="113"/>
      <c r="D37" s="113"/>
      <c r="E37" s="113"/>
      <c r="F37" s="94"/>
      <c r="G37" s="117" t="s">
        <v>153</v>
      </c>
      <c r="H37" s="113"/>
      <c r="I37" s="113"/>
      <c r="J37" s="113"/>
      <c r="K37" s="29"/>
    </row>
    <row r="38" spans="2:11" ht="19.5" customHeight="1">
      <c r="B38" s="117" t="s">
        <v>151</v>
      </c>
      <c r="C38" s="113"/>
      <c r="D38" s="113"/>
      <c r="E38" s="113"/>
      <c r="F38" s="94"/>
      <c r="G38" s="113" t="s">
        <v>17</v>
      </c>
      <c r="H38" s="113"/>
      <c r="I38" s="113"/>
      <c r="J38" s="113"/>
      <c r="K38" s="29"/>
    </row>
    <row r="39" spans="2:11" ht="13.5" customHeight="1">
      <c r="B39" s="26"/>
      <c r="C39" s="27"/>
      <c r="D39" s="27"/>
      <c r="E39" s="28"/>
      <c r="G39" s="29"/>
      <c r="H39" s="29"/>
      <c r="I39" s="29"/>
      <c r="J39" s="29"/>
      <c r="K39" s="29"/>
    </row>
    <row r="40" spans="2:11" ht="13.5" customHeight="1">
      <c r="B40" s="26"/>
      <c r="C40" s="27"/>
      <c r="D40" s="27"/>
      <c r="E40" s="28"/>
      <c r="G40" s="29"/>
      <c r="H40" s="29"/>
      <c r="I40" s="29"/>
      <c r="J40" s="29"/>
      <c r="K40" s="29"/>
    </row>
    <row r="41" spans="2:11" ht="13.5" customHeight="1">
      <c r="B41" s="125" t="s">
        <v>18</v>
      </c>
      <c r="C41" s="126"/>
      <c r="D41" s="126"/>
      <c r="E41" s="127" t="s">
        <v>19</v>
      </c>
      <c r="F41" s="20"/>
      <c r="G41" s="128" t="s">
        <v>139</v>
      </c>
      <c r="H41" s="128"/>
      <c r="I41" s="128"/>
      <c r="J41" s="128"/>
      <c r="K41" s="71"/>
    </row>
    <row r="42" spans="2:11" ht="13.5" customHeight="1">
      <c r="B42" s="125"/>
      <c r="C42" s="126"/>
      <c r="D42" s="126"/>
      <c r="E42" s="127"/>
      <c r="G42" s="128" t="s">
        <v>140</v>
      </c>
      <c r="H42" s="128"/>
      <c r="I42" s="128"/>
      <c r="J42" s="128"/>
      <c r="K42" s="29"/>
    </row>
    <row r="43" spans="2:11" ht="13.5" customHeight="1">
      <c r="B43" s="26"/>
      <c r="C43" s="27"/>
      <c r="D43" s="27"/>
      <c r="E43" s="28"/>
      <c r="G43" s="29"/>
      <c r="H43" s="29"/>
      <c r="I43" s="29"/>
      <c r="J43" s="29"/>
      <c r="K43" s="29"/>
    </row>
    <row r="44" spans="2:11" ht="13.5" customHeight="1">
      <c r="B44" s="26"/>
      <c r="C44" s="27"/>
      <c r="D44" s="27"/>
      <c r="E44" s="28"/>
      <c r="G44" s="29"/>
      <c r="H44" s="29"/>
      <c r="I44" s="29"/>
      <c r="J44" s="29"/>
      <c r="K44" s="29"/>
    </row>
    <row r="45" spans="2:11" ht="13.5" customHeight="1">
      <c r="B45" s="123" t="s">
        <v>141</v>
      </c>
      <c r="C45" s="123"/>
      <c r="D45" s="123"/>
      <c r="E45" s="123"/>
      <c r="F45" s="123"/>
      <c r="G45" s="123"/>
      <c r="H45" s="123"/>
      <c r="I45" s="123"/>
      <c r="J45" s="123"/>
      <c r="K45" s="29"/>
    </row>
    <row r="46" spans="2:11" ht="13.5" customHeight="1">
      <c r="B46" s="124"/>
      <c r="C46" s="124"/>
      <c r="D46" s="124"/>
      <c r="E46" s="124"/>
      <c r="F46" s="124"/>
      <c r="G46" s="124"/>
      <c r="H46" s="124"/>
      <c r="I46" s="124"/>
      <c r="J46" s="124"/>
      <c r="K46" s="29"/>
    </row>
    <row r="47" spans="2:11" ht="13.5" customHeight="1">
      <c r="B47" s="124"/>
      <c r="C47" s="124"/>
      <c r="D47" s="124"/>
      <c r="E47" s="124"/>
      <c r="F47" s="124"/>
      <c r="G47" s="124"/>
      <c r="H47" s="124"/>
      <c r="I47" s="124"/>
      <c r="J47" s="124"/>
      <c r="K47" s="29"/>
    </row>
    <row r="48" spans="2:11" ht="13.5" customHeight="1">
      <c r="B48" s="124"/>
      <c r="C48" s="124"/>
      <c r="D48" s="124"/>
      <c r="E48" s="124"/>
      <c r="F48" s="124"/>
      <c r="G48" s="124"/>
      <c r="H48" s="124"/>
      <c r="I48" s="124"/>
      <c r="J48" s="124"/>
      <c r="K48" s="29"/>
    </row>
    <row r="49" spans="2:11" ht="13.5" customHeight="1">
      <c r="B49" s="124"/>
      <c r="C49" s="124"/>
      <c r="D49" s="124"/>
      <c r="E49" s="124"/>
      <c r="F49" s="124"/>
      <c r="G49" s="124"/>
      <c r="H49" s="124"/>
      <c r="I49" s="124"/>
      <c r="J49" s="124"/>
      <c r="K49" s="29"/>
    </row>
    <row r="50" spans="2:11" ht="13.5" customHeight="1">
      <c r="B50" s="26"/>
      <c r="C50" s="27"/>
      <c r="D50" s="27"/>
      <c r="E50" s="28"/>
      <c r="G50" s="29"/>
      <c r="H50" s="29"/>
      <c r="I50" s="29"/>
      <c r="J50" s="29"/>
      <c r="K50" s="29"/>
    </row>
    <row r="51" spans="2:11" ht="13.5" customHeight="1">
      <c r="B51" s="26"/>
      <c r="C51" s="27"/>
      <c r="D51" s="27"/>
      <c r="E51" s="28"/>
      <c r="G51" s="29"/>
      <c r="H51" s="29"/>
      <c r="I51" s="29"/>
      <c r="J51" s="29"/>
      <c r="K51" s="29"/>
    </row>
    <row r="52" spans="2:11" ht="13.5" customHeight="1">
      <c r="B52" s="26"/>
      <c r="C52" s="27"/>
      <c r="D52" s="27"/>
      <c r="E52" s="28"/>
      <c r="G52" s="29"/>
      <c r="H52" s="29"/>
      <c r="I52" s="29"/>
      <c r="J52" s="29"/>
      <c r="K52" s="29"/>
    </row>
    <row r="53" spans="2:11" ht="13.5" customHeight="1">
      <c r="B53" s="103" t="s">
        <v>20</v>
      </c>
      <c r="C53" s="104"/>
      <c r="D53" s="104"/>
      <c r="E53" s="105"/>
      <c r="F53" s="30"/>
      <c r="G53" s="14"/>
      <c r="H53" s="14"/>
      <c r="I53" s="14"/>
      <c r="J53" s="14"/>
      <c r="K53" s="14"/>
    </row>
    <row r="54" spans="2:12" ht="13.5" customHeight="1">
      <c r="B54" s="134" t="s">
        <v>21</v>
      </c>
      <c r="C54" s="135"/>
      <c r="D54" s="136"/>
      <c r="E54" s="31" t="s">
        <v>22</v>
      </c>
      <c r="F54" s="32"/>
      <c r="G54" s="134" t="s">
        <v>21</v>
      </c>
      <c r="H54" s="135"/>
      <c r="I54" s="136"/>
      <c r="J54" s="137" t="s">
        <v>22</v>
      </c>
      <c r="K54" s="138"/>
      <c r="L54" s="20"/>
    </row>
    <row r="55" spans="2:12" ht="13.5" customHeight="1">
      <c r="B55" s="139" t="s">
        <v>23</v>
      </c>
      <c r="C55" s="140"/>
      <c r="D55" s="140"/>
      <c r="E55" s="141"/>
      <c r="F55" s="32"/>
      <c r="G55" s="139" t="s">
        <v>24</v>
      </c>
      <c r="H55" s="140"/>
      <c r="I55" s="140"/>
      <c r="J55" s="140"/>
      <c r="K55" s="141"/>
      <c r="L55" s="33"/>
    </row>
    <row r="56" spans="2:12" ht="13.5" customHeight="1">
      <c r="B56" s="142" t="s">
        <v>25</v>
      </c>
      <c r="C56" s="143"/>
      <c r="D56" s="144"/>
      <c r="E56" s="95">
        <v>0</v>
      </c>
      <c r="F56" s="34">
        <f>SUM(E56*0.9)</f>
        <v>0</v>
      </c>
      <c r="G56" s="142" t="s">
        <v>26</v>
      </c>
      <c r="H56" s="143"/>
      <c r="I56" s="144"/>
      <c r="J56" s="145">
        <v>0</v>
      </c>
      <c r="K56" s="146"/>
      <c r="L56" s="35">
        <f>SUM(J56*0.3)</f>
        <v>0</v>
      </c>
    </row>
    <row r="57" spans="2:12" ht="13.5" customHeight="1">
      <c r="B57" s="129" t="s">
        <v>27</v>
      </c>
      <c r="C57" s="130"/>
      <c r="D57" s="131"/>
      <c r="E57" s="95">
        <v>0</v>
      </c>
      <c r="F57" s="34">
        <f>SUM(E57*1.8)</f>
        <v>0</v>
      </c>
      <c r="G57" s="83" t="s">
        <v>28</v>
      </c>
      <c r="H57" s="84"/>
      <c r="I57" s="85"/>
      <c r="J57" s="132">
        <v>0</v>
      </c>
      <c r="K57" s="133"/>
      <c r="L57" s="35">
        <f>SUM(J57*2)</f>
        <v>0</v>
      </c>
    </row>
    <row r="58" spans="2:12" ht="13.5" customHeight="1">
      <c r="B58" s="129" t="s">
        <v>29</v>
      </c>
      <c r="C58" s="130"/>
      <c r="D58" s="131"/>
      <c r="E58" s="95">
        <v>0</v>
      </c>
      <c r="F58" s="34">
        <f>SUM(E58*1.5)</f>
        <v>0</v>
      </c>
      <c r="G58" s="83" t="s">
        <v>30</v>
      </c>
      <c r="H58" s="84"/>
      <c r="I58" s="85"/>
      <c r="J58" s="132">
        <v>0</v>
      </c>
      <c r="K58" s="133"/>
      <c r="L58" s="35">
        <f>SUM(J58*1)</f>
        <v>0</v>
      </c>
    </row>
    <row r="59" spans="2:12" ht="13.5" customHeight="1">
      <c r="B59" s="129" t="s">
        <v>31</v>
      </c>
      <c r="C59" s="130"/>
      <c r="D59" s="131"/>
      <c r="E59" s="95">
        <v>0</v>
      </c>
      <c r="F59" s="34">
        <f>SUM(E59*0.5)</f>
        <v>0</v>
      </c>
      <c r="G59" s="83" t="s">
        <v>32</v>
      </c>
      <c r="H59" s="84"/>
      <c r="I59" s="85"/>
      <c r="J59" s="132">
        <v>0</v>
      </c>
      <c r="K59" s="133"/>
      <c r="L59" s="35">
        <f>SUM(J59*0.4)</f>
        <v>0</v>
      </c>
    </row>
    <row r="60" spans="2:12" ht="13.5" customHeight="1">
      <c r="B60" s="129" t="s">
        <v>32</v>
      </c>
      <c r="C60" s="130"/>
      <c r="D60" s="131"/>
      <c r="E60" s="95">
        <v>0</v>
      </c>
      <c r="F60" s="34">
        <f>SUM(E60*0.4)</f>
        <v>0</v>
      </c>
      <c r="G60" s="83" t="s">
        <v>33</v>
      </c>
      <c r="H60" s="84"/>
      <c r="I60" s="85"/>
      <c r="J60" s="132">
        <v>0</v>
      </c>
      <c r="K60" s="133"/>
      <c r="L60" s="35">
        <f>SUM(J60*0.2)</f>
        <v>0</v>
      </c>
    </row>
    <row r="61" spans="2:12" ht="13.5" customHeight="1">
      <c r="B61" s="129" t="s">
        <v>33</v>
      </c>
      <c r="C61" s="130"/>
      <c r="D61" s="131"/>
      <c r="E61" s="95">
        <v>0</v>
      </c>
      <c r="F61" s="34">
        <f>SUM(E61*0.2)</f>
        <v>0</v>
      </c>
      <c r="G61" s="83" t="s">
        <v>34</v>
      </c>
      <c r="H61" s="84"/>
      <c r="I61" s="85"/>
      <c r="J61" s="132">
        <v>0</v>
      </c>
      <c r="K61" s="133"/>
      <c r="L61" s="35">
        <f>SUM(J61*0.7)</f>
        <v>0</v>
      </c>
    </row>
    <row r="62" spans="2:12" ht="12.75" customHeight="1">
      <c r="B62" s="129" t="s">
        <v>35</v>
      </c>
      <c r="C62" s="130"/>
      <c r="D62" s="131"/>
      <c r="E62" s="95">
        <v>0</v>
      </c>
      <c r="F62" s="34">
        <f>SUM(E62*2)</f>
        <v>0</v>
      </c>
      <c r="G62" s="83" t="s">
        <v>36</v>
      </c>
      <c r="H62" s="84"/>
      <c r="I62" s="85"/>
      <c r="J62" s="132">
        <v>0</v>
      </c>
      <c r="K62" s="133"/>
      <c r="L62" s="35">
        <f>SUM(J62*0.2)</f>
        <v>0</v>
      </c>
    </row>
    <row r="63" spans="2:12" ht="13.5" customHeight="1">
      <c r="B63" s="129" t="s">
        <v>37</v>
      </c>
      <c r="C63" s="130"/>
      <c r="D63" s="131"/>
      <c r="E63" s="95">
        <v>0</v>
      </c>
      <c r="F63" s="34">
        <f>SUM(E63*1.5)</f>
        <v>0</v>
      </c>
      <c r="G63" s="83" t="s">
        <v>38</v>
      </c>
      <c r="H63" s="84"/>
      <c r="I63" s="85"/>
      <c r="J63" s="132">
        <v>0</v>
      </c>
      <c r="K63" s="133"/>
      <c r="L63" s="35">
        <f>SUM(J63*1.6)</f>
        <v>0</v>
      </c>
    </row>
    <row r="64" spans="2:12" ht="13.5" customHeight="1">
      <c r="B64" s="129" t="s">
        <v>39</v>
      </c>
      <c r="C64" s="130"/>
      <c r="D64" s="131"/>
      <c r="E64" s="95">
        <v>0</v>
      </c>
      <c r="F64" s="34">
        <f>SUM(E64*1.5)</f>
        <v>0</v>
      </c>
      <c r="G64" s="83" t="s">
        <v>40</v>
      </c>
      <c r="H64" s="84"/>
      <c r="I64" s="85"/>
      <c r="J64" s="132">
        <v>0</v>
      </c>
      <c r="K64" s="133"/>
      <c r="L64" s="35">
        <f>SUM(J64*0.8)</f>
        <v>0</v>
      </c>
    </row>
    <row r="65" spans="2:12" ht="13.5" customHeight="1">
      <c r="B65" s="129" t="s">
        <v>41</v>
      </c>
      <c r="C65" s="130"/>
      <c r="D65" s="131"/>
      <c r="E65" s="95">
        <v>0</v>
      </c>
      <c r="F65" s="34">
        <f>SUM(E65*1.8)</f>
        <v>0</v>
      </c>
      <c r="G65" s="80" t="s">
        <v>42</v>
      </c>
      <c r="H65" s="81"/>
      <c r="I65" s="82"/>
      <c r="J65" s="132">
        <v>0</v>
      </c>
      <c r="K65" s="133"/>
      <c r="L65" s="35">
        <f>SUM(J65*0.25)</f>
        <v>0</v>
      </c>
    </row>
    <row r="66" spans="2:12" ht="13.5" customHeight="1">
      <c r="B66" s="129" t="s">
        <v>43</v>
      </c>
      <c r="C66" s="130"/>
      <c r="D66" s="131"/>
      <c r="E66" s="95">
        <v>0</v>
      </c>
      <c r="F66" s="34">
        <f>SUM(E66*1.1)</f>
        <v>0</v>
      </c>
      <c r="J66" s="36"/>
      <c r="K66" s="36"/>
      <c r="L66" s="35"/>
    </row>
    <row r="67" spans="2:12" ht="13.5" customHeight="1">
      <c r="B67" s="129" t="s">
        <v>44</v>
      </c>
      <c r="C67" s="130"/>
      <c r="D67" s="131"/>
      <c r="E67" s="95">
        <v>0</v>
      </c>
      <c r="F67" s="34">
        <f>SUM(E67*0.6)</f>
        <v>0</v>
      </c>
      <c r="G67" s="81" t="s">
        <v>45</v>
      </c>
      <c r="H67" s="37" t="s">
        <v>46</v>
      </c>
      <c r="I67" s="37" t="s">
        <v>47</v>
      </c>
      <c r="J67" s="37" t="s">
        <v>48</v>
      </c>
      <c r="K67" s="37" t="s">
        <v>22</v>
      </c>
      <c r="L67" s="35"/>
    </row>
    <row r="68" spans="2:12" ht="13.5" customHeight="1">
      <c r="B68" s="129" t="s">
        <v>49</v>
      </c>
      <c r="C68" s="130"/>
      <c r="D68" s="131"/>
      <c r="E68" s="95">
        <v>0</v>
      </c>
      <c r="F68" s="34">
        <f>SUM(E68*0.4)</f>
        <v>0</v>
      </c>
      <c r="G68" s="102"/>
      <c r="H68" s="89"/>
      <c r="I68" s="89"/>
      <c r="J68" s="89"/>
      <c r="K68" s="101">
        <v>0</v>
      </c>
      <c r="L68" s="35">
        <f aca="true" t="shared" si="0" ref="L68:L73">SUM(H68*I68*J68*K68)</f>
        <v>0</v>
      </c>
    </row>
    <row r="69" spans="2:12" ht="13.5" customHeight="1">
      <c r="B69" s="129" t="s">
        <v>50</v>
      </c>
      <c r="C69" s="130"/>
      <c r="D69" s="131"/>
      <c r="E69" s="95">
        <v>0</v>
      </c>
      <c r="F69" s="34">
        <f>SUM(E69*0.4)</f>
        <v>0</v>
      </c>
      <c r="G69" s="96"/>
      <c r="H69" s="89"/>
      <c r="I69" s="89"/>
      <c r="J69" s="89"/>
      <c r="K69" s="101">
        <v>0</v>
      </c>
      <c r="L69" s="35">
        <f t="shared" si="0"/>
        <v>0</v>
      </c>
    </row>
    <row r="70" spans="2:12" ht="13.5" customHeight="1">
      <c r="B70" s="129" t="s">
        <v>51</v>
      </c>
      <c r="C70" s="130"/>
      <c r="D70" s="131"/>
      <c r="E70" s="95">
        <v>0</v>
      </c>
      <c r="F70" s="34">
        <f>SUM(E70*0.25)</f>
        <v>0</v>
      </c>
      <c r="G70" s="96"/>
      <c r="H70" s="89"/>
      <c r="I70" s="89"/>
      <c r="J70" s="89"/>
      <c r="K70" s="101">
        <v>0</v>
      </c>
      <c r="L70" s="35">
        <f t="shared" si="0"/>
        <v>0</v>
      </c>
    </row>
    <row r="71" spans="2:12" ht="13.5" customHeight="1">
      <c r="B71" s="129" t="s">
        <v>52</v>
      </c>
      <c r="C71" s="130"/>
      <c r="D71" s="131"/>
      <c r="E71" s="95">
        <v>0</v>
      </c>
      <c r="F71" s="34">
        <f>SUM(E71*0.5)</f>
        <v>0</v>
      </c>
      <c r="G71" s="96"/>
      <c r="H71" s="89"/>
      <c r="I71" s="89"/>
      <c r="J71" s="89"/>
      <c r="K71" s="101">
        <v>0</v>
      </c>
      <c r="L71" s="35">
        <f t="shared" si="0"/>
        <v>0</v>
      </c>
    </row>
    <row r="72" spans="2:12" ht="13.5" customHeight="1">
      <c r="B72" s="129" t="s">
        <v>53</v>
      </c>
      <c r="C72" s="130"/>
      <c r="D72" s="131"/>
      <c r="E72" s="95">
        <v>0</v>
      </c>
      <c r="F72" s="34">
        <f>SUM(E72*0.2)</f>
        <v>0</v>
      </c>
      <c r="G72" s="96"/>
      <c r="H72" s="89"/>
      <c r="I72" s="89"/>
      <c r="J72" s="89"/>
      <c r="K72" s="101">
        <v>0</v>
      </c>
      <c r="L72" s="35">
        <f t="shared" si="0"/>
        <v>0</v>
      </c>
    </row>
    <row r="73" spans="2:12" ht="13.5" customHeight="1">
      <c r="B73" s="147" t="s">
        <v>54</v>
      </c>
      <c r="C73" s="148"/>
      <c r="D73" s="149"/>
      <c r="E73" s="95">
        <v>0</v>
      </c>
      <c r="F73" s="34">
        <f>SUM(E73*0.8)</f>
        <v>0</v>
      </c>
      <c r="G73" s="96"/>
      <c r="H73" s="89"/>
      <c r="I73" s="89"/>
      <c r="J73" s="89"/>
      <c r="K73" s="101">
        <v>0</v>
      </c>
      <c r="L73" s="35">
        <f t="shared" si="0"/>
        <v>0</v>
      </c>
    </row>
    <row r="74" spans="2:11" ht="13.5" customHeight="1">
      <c r="B74" s="150" t="s">
        <v>55</v>
      </c>
      <c r="C74" s="151"/>
      <c r="D74" s="151"/>
      <c r="E74" s="77">
        <f>SUM(E75*92/100)</f>
        <v>0</v>
      </c>
      <c r="F74" s="38"/>
      <c r="G74" s="150" t="s">
        <v>56</v>
      </c>
      <c r="H74" s="151"/>
      <c r="I74" s="151"/>
      <c r="J74" s="152">
        <f>SUM(K75*92/100)</f>
        <v>0</v>
      </c>
      <c r="K74" s="153"/>
    </row>
    <row r="75" spans="2:11" ht="10.5" customHeight="1">
      <c r="B75" s="39"/>
      <c r="C75" s="39"/>
      <c r="D75" s="39"/>
      <c r="E75" s="40">
        <f>SUM(F56:F73)</f>
        <v>0</v>
      </c>
      <c r="F75" s="32"/>
      <c r="G75" s="39"/>
      <c r="H75" s="39"/>
      <c r="I75" s="39"/>
      <c r="J75" s="41"/>
      <c r="K75" s="40">
        <f>SUM(L56:L65,L68,L69,L70,L71,L72,L73)</f>
        <v>0</v>
      </c>
    </row>
    <row r="76" spans="2:12" ht="13.5" customHeight="1">
      <c r="B76" s="134" t="s">
        <v>21</v>
      </c>
      <c r="C76" s="135"/>
      <c r="D76" s="136"/>
      <c r="E76" s="31" t="s">
        <v>22</v>
      </c>
      <c r="F76" s="42"/>
      <c r="G76" s="134" t="s">
        <v>21</v>
      </c>
      <c r="H76" s="135"/>
      <c r="I76" s="136"/>
      <c r="J76" s="137" t="s">
        <v>22</v>
      </c>
      <c r="K76" s="138"/>
      <c r="L76" s="20"/>
    </row>
    <row r="77" spans="2:12" ht="13.5" customHeight="1">
      <c r="B77" s="139" t="s">
        <v>57</v>
      </c>
      <c r="C77" s="140"/>
      <c r="D77" s="140"/>
      <c r="E77" s="141"/>
      <c r="F77" s="32"/>
      <c r="G77" s="139" t="s">
        <v>58</v>
      </c>
      <c r="H77" s="140"/>
      <c r="I77" s="140"/>
      <c r="J77" s="140"/>
      <c r="K77" s="141"/>
      <c r="L77" s="33"/>
    </row>
    <row r="78" spans="2:12" ht="13.5" customHeight="1">
      <c r="B78" s="157" t="s">
        <v>25</v>
      </c>
      <c r="C78" s="158"/>
      <c r="D78" s="159"/>
      <c r="E78" s="95">
        <v>0</v>
      </c>
      <c r="F78" s="35">
        <f>SUM(E78*0.9)</f>
        <v>0</v>
      </c>
      <c r="G78" s="142" t="s">
        <v>59</v>
      </c>
      <c r="H78" s="143"/>
      <c r="I78" s="144"/>
      <c r="J78" s="145">
        <v>0</v>
      </c>
      <c r="K78" s="146"/>
      <c r="L78" s="35">
        <f>SUM(J78*1)</f>
        <v>0</v>
      </c>
    </row>
    <row r="79" spans="2:12" ht="13.5" customHeight="1">
      <c r="B79" s="129" t="s">
        <v>60</v>
      </c>
      <c r="C79" s="130"/>
      <c r="D79" s="131"/>
      <c r="E79" s="95">
        <v>0</v>
      </c>
      <c r="F79" s="35">
        <f>SUM(E79*0.2)</f>
        <v>0</v>
      </c>
      <c r="G79" s="154" t="s">
        <v>61</v>
      </c>
      <c r="H79" s="155"/>
      <c r="I79" s="156"/>
      <c r="J79" s="132">
        <v>0</v>
      </c>
      <c r="K79" s="133"/>
      <c r="L79" s="35">
        <f>SUM(J79*0.6)</f>
        <v>0</v>
      </c>
    </row>
    <row r="80" spans="2:12" ht="13.5" customHeight="1">
      <c r="B80" s="129" t="s">
        <v>62</v>
      </c>
      <c r="C80" s="130"/>
      <c r="D80" s="131"/>
      <c r="E80" s="95">
        <v>0</v>
      </c>
      <c r="F80" s="35">
        <f>SUM(E80*1)</f>
        <v>0</v>
      </c>
      <c r="G80" s="154" t="s">
        <v>63</v>
      </c>
      <c r="H80" s="155"/>
      <c r="I80" s="156"/>
      <c r="J80" s="132">
        <v>0</v>
      </c>
      <c r="K80" s="133"/>
      <c r="L80" s="35">
        <f>SUM(J80*1.8)</f>
        <v>0</v>
      </c>
    </row>
    <row r="81" spans="2:12" ht="13.5" customHeight="1">
      <c r="B81" s="129" t="s">
        <v>26</v>
      </c>
      <c r="C81" s="130"/>
      <c r="D81" s="131"/>
      <c r="E81" s="95">
        <v>0</v>
      </c>
      <c r="F81" s="35">
        <f>SUM(E81*0.3)</f>
        <v>0</v>
      </c>
      <c r="G81" s="154" t="s">
        <v>64</v>
      </c>
      <c r="H81" s="155"/>
      <c r="I81" s="156"/>
      <c r="J81" s="132">
        <v>0</v>
      </c>
      <c r="K81" s="133"/>
      <c r="L81" s="35">
        <f>SUM(J81*1.5)</f>
        <v>0</v>
      </c>
    </row>
    <row r="82" spans="2:12" ht="12" customHeight="1">
      <c r="B82" s="129" t="s">
        <v>65</v>
      </c>
      <c r="C82" s="130"/>
      <c r="D82" s="131"/>
      <c r="E82" s="95">
        <v>0</v>
      </c>
      <c r="F82" s="35">
        <f>SUM(E82*1.5)</f>
        <v>0</v>
      </c>
      <c r="G82" s="154" t="s">
        <v>66</v>
      </c>
      <c r="H82" s="155"/>
      <c r="I82" s="156"/>
      <c r="J82" s="132">
        <v>0</v>
      </c>
      <c r="K82" s="133"/>
      <c r="L82" s="35">
        <f>SUM(J82*0.2)</f>
        <v>0</v>
      </c>
    </row>
    <row r="83" spans="2:12" ht="12.75" customHeight="1">
      <c r="B83" s="129" t="s">
        <v>67</v>
      </c>
      <c r="C83" s="130"/>
      <c r="D83" s="131"/>
      <c r="E83" s="95">
        <v>0</v>
      </c>
      <c r="F83" s="35">
        <f>SUM(E83*0.5)</f>
        <v>0</v>
      </c>
      <c r="G83" s="154" t="s">
        <v>68</v>
      </c>
      <c r="H83" s="155"/>
      <c r="I83" s="156"/>
      <c r="J83" s="132">
        <v>0</v>
      </c>
      <c r="K83" s="133"/>
      <c r="L83" s="35">
        <f>SUM(J83*0.5)</f>
        <v>0</v>
      </c>
    </row>
    <row r="84" spans="2:12" ht="12.75" customHeight="1">
      <c r="B84" s="129" t="s">
        <v>69</v>
      </c>
      <c r="C84" s="130"/>
      <c r="D84" s="131"/>
      <c r="E84" s="95">
        <v>0</v>
      </c>
      <c r="F84" s="35">
        <f>SUM(E84*0.7)</f>
        <v>0</v>
      </c>
      <c r="G84" s="154" t="s">
        <v>70</v>
      </c>
      <c r="H84" s="155"/>
      <c r="I84" s="156"/>
      <c r="J84" s="132">
        <v>0</v>
      </c>
      <c r="K84" s="133"/>
      <c r="L84" s="35">
        <f>SUM(J84*0.5)</f>
        <v>0</v>
      </c>
    </row>
    <row r="85" spans="2:12" ht="13.5" customHeight="1">
      <c r="B85" s="129" t="s">
        <v>71</v>
      </c>
      <c r="C85" s="130"/>
      <c r="D85" s="131"/>
      <c r="E85" s="95">
        <v>0</v>
      </c>
      <c r="F85" s="35">
        <f>SUM(E85*0.1)</f>
        <v>0</v>
      </c>
      <c r="G85" s="154" t="s">
        <v>72</v>
      </c>
      <c r="H85" s="155"/>
      <c r="I85" s="156"/>
      <c r="J85" s="132">
        <v>0</v>
      </c>
      <c r="K85" s="133"/>
      <c r="L85" s="35">
        <f>SUM(J85*1)</f>
        <v>0</v>
      </c>
    </row>
    <row r="86" spans="2:12" ht="13.5" customHeight="1">
      <c r="B86" s="129" t="s">
        <v>36</v>
      </c>
      <c r="C86" s="130"/>
      <c r="D86" s="131"/>
      <c r="E86" s="95">
        <v>0</v>
      </c>
      <c r="F86" s="35">
        <f>SUM(E86*0.2)</f>
        <v>0</v>
      </c>
      <c r="G86" s="154" t="s">
        <v>73</v>
      </c>
      <c r="H86" s="155"/>
      <c r="I86" s="156"/>
      <c r="J86" s="132">
        <v>0</v>
      </c>
      <c r="K86" s="133"/>
      <c r="L86" s="35">
        <f>SUM(J86*0.5)</f>
        <v>0</v>
      </c>
    </row>
    <row r="87" spans="2:12" ht="13.5" customHeight="1">
      <c r="B87" s="129" t="s">
        <v>38</v>
      </c>
      <c r="C87" s="130"/>
      <c r="D87" s="131"/>
      <c r="E87" s="95">
        <v>0</v>
      </c>
      <c r="F87" s="35">
        <f>SUM(E87*1.6)</f>
        <v>0</v>
      </c>
      <c r="G87" s="154" t="s">
        <v>74</v>
      </c>
      <c r="H87" s="155"/>
      <c r="I87" s="156"/>
      <c r="J87" s="132">
        <v>0</v>
      </c>
      <c r="K87" s="133"/>
      <c r="L87" s="35">
        <f>SUM(J87*0.2)</f>
        <v>0</v>
      </c>
    </row>
    <row r="88" spans="2:12" ht="13.5" customHeight="1">
      <c r="B88" s="129" t="s">
        <v>40</v>
      </c>
      <c r="C88" s="130"/>
      <c r="D88" s="131"/>
      <c r="E88" s="95">
        <v>0</v>
      </c>
      <c r="F88" s="35">
        <f>SUM(E88*0.8)</f>
        <v>0</v>
      </c>
      <c r="G88" s="154" t="s">
        <v>51</v>
      </c>
      <c r="H88" s="155"/>
      <c r="I88" s="156"/>
      <c r="J88" s="132">
        <v>0</v>
      </c>
      <c r="K88" s="133"/>
      <c r="L88" s="35">
        <f>SUM(J88*0.25)</f>
        <v>0</v>
      </c>
    </row>
    <row r="89" spans="2:12" ht="13.5" customHeight="1">
      <c r="B89" s="129" t="s">
        <v>51</v>
      </c>
      <c r="C89" s="130"/>
      <c r="D89" s="131"/>
      <c r="E89" s="95">
        <v>0</v>
      </c>
      <c r="F89" s="35">
        <f>SUM(E89*0.25)</f>
        <v>0</v>
      </c>
      <c r="G89" s="154" t="s">
        <v>52</v>
      </c>
      <c r="H89" s="155"/>
      <c r="I89" s="156"/>
      <c r="J89" s="132">
        <v>0</v>
      </c>
      <c r="K89" s="133"/>
      <c r="L89" s="35">
        <f>SUM(J89*0.6)</f>
        <v>0</v>
      </c>
    </row>
    <row r="90" spans="2:12" ht="13.5" customHeight="1">
      <c r="B90" s="129" t="s">
        <v>75</v>
      </c>
      <c r="C90" s="130"/>
      <c r="D90" s="131"/>
      <c r="E90" s="95">
        <v>0</v>
      </c>
      <c r="F90" s="35">
        <f>SUM(E90*0.7)</f>
        <v>0</v>
      </c>
      <c r="G90" s="154" t="s">
        <v>76</v>
      </c>
      <c r="H90" s="155"/>
      <c r="I90" s="156"/>
      <c r="J90" s="132">
        <v>0</v>
      </c>
      <c r="K90" s="133"/>
      <c r="L90" s="35">
        <f>SUM(J90*0.5)</f>
        <v>0</v>
      </c>
    </row>
    <row r="91" spans="2:12" ht="13.5" customHeight="1">
      <c r="B91" s="129" t="s">
        <v>49</v>
      </c>
      <c r="C91" s="130"/>
      <c r="D91" s="131"/>
      <c r="E91" s="95">
        <v>0</v>
      </c>
      <c r="F91" s="35">
        <f>SUM(E91*0.4)</f>
        <v>0</v>
      </c>
      <c r="G91" s="154" t="s">
        <v>77</v>
      </c>
      <c r="H91" s="155"/>
      <c r="I91" s="156"/>
      <c r="J91" s="132">
        <v>0</v>
      </c>
      <c r="K91" s="133"/>
      <c r="L91" s="35">
        <f>SUM(J91*1)</f>
        <v>0</v>
      </c>
    </row>
    <row r="92" spans="2:12" ht="13.5" customHeight="1">
      <c r="B92" s="129" t="s">
        <v>78</v>
      </c>
      <c r="C92" s="130"/>
      <c r="D92" s="131"/>
      <c r="E92" s="95">
        <v>0</v>
      </c>
      <c r="F92" s="35">
        <f>SUM(E92*0.4)</f>
        <v>0</v>
      </c>
      <c r="G92" s="154" t="s">
        <v>79</v>
      </c>
      <c r="H92" s="155"/>
      <c r="I92" s="156"/>
      <c r="J92" s="132">
        <v>0</v>
      </c>
      <c r="K92" s="133"/>
      <c r="L92" s="35">
        <f>SUM(J92*0.5)</f>
        <v>0</v>
      </c>
    </row>
    <row r="93" spans="2:12" ht="13.5" customHeight="1">
      <c r="B93" s="147" t="s">
        <v>52</v>
      </c>
      <c r="C93" s="148"/>
      <c r="D93" s="149"/>
      <c r="E93" s="95">
        <v>0</v>
      </c>
      <c r="F93" s="35">
        <f>SUM(E93*0.5)</f>
        <v>0</v>
      </c>
      <c r="G93" s="160" t="s">
        <v>80</v>
      </c>
      <c r="H93" s="161"/>
      <c r="I93" s="162"/>
      <c r="J93" s="132">
        <v>0</v>
      </c>
      <c r="K93" s="133"/>
      <c r="L93" s="35">
        <f>SUM(J93*1)</f>
        <v>0</v>
      </c>
    </row>
    <row r="94" spans="2:11" ht="12.75" customHeight="1">
      <c r="B94" s="150" t="s">
        <v>81</v>
      </c>
      <c r="C94" s="151"/>
      <c r="D94" s="151"/>
      <c r="E94" s="77">
        <f>SUM(E95*92/100)</f>
        <v>0</v>
      </c>
      <c r="F94" s="32"/>
      <c r="G94" s="163"/>
      <c r="H94" s="163"/>
      <c r="I94" s="163"/>
      <c r="J94" s="164"/>
      <c r="K94" s="164"/>
    </row>
    <row r="95" spans="2:12" ht="13.5" customHeight="1">
      <c r="B95" s="72"/>
      <c r="C95" s="72"/>
      <c r="D95" s="72"/>
      <c r="E95" s="40">
        <f>SUM(F78:F93)</f>
        <v>0</v>
      </c>
      <c r="F95" s="32"/>
      <c r="G95" s="78" t="s">
        <v>45</v>
      </c>
      <c r="H95" s="37" t="s">
        <v>46</v>
      </c>
      <c r="I95" s="37" t="s">
        <v>47</v>
      </c>
      <c r="J95" s="37" t="s">
        <v>48</v>
      </c>
      <c r="K95" s="37" t="s">
        <v>22</v>
      </c>
      <c r="L95" s="35"/>
    </row>
    <row r="96" spans="2:12" ht="13.5" customHeight="1">
      <c r="B96" s="134" t="s">
        <v>21</v>
      </c>
      <c r="C96" s="135"/>
      <c r="D96" s="136"/>
      <c r="E96" s="31" t="s">
        <v>22</v>
      </c>
      <c r="F96" s="42"/>
      <c r="G96" s="96"/>
      <c r="H96" s="89"/>
      <c r="I96" s="89"/>
      <c r="J96" s="89"/>
      <c r="K96" s="101">
        <v>0</v>
      </c>
      <c r="L96" s="35">
        <f aca="true" t="shared" si="1" ref="L96:L102">SUM(H96*I96*J96*K96)</f>
        <v>0</v>
      </c>
    </row>
    <row r="97" spans="2:12" ht="13.5" customHeight="1">
      <c r="B97" s="139" t="s">
        <v>82</v>
      </c>
      <c r="C97" s="140"/>
      <c r="D97" s="140"/>
      <c r="E97" s="141"/>
      <c r="F97" s="32"/>
      <c r="G97" s="96"/>
      <c r="H97" s="89"/>
      <c r="I97" s="89"/>
      <c r="J97" s="89"/>
      <c r="K97" s="101">
        <v>0</v>
      </c>
      <c r="L97" s="35">
        <f t="shared" si="1"/>
        <v>0</v>
      </c>
    </row>
    <row r="98" spans="2:12" s="15" customFormat="1" ht="13.5" customHeight="1">
      <c r="B98" s="142" t="s">
        <v>83</v>
      </c>
      <c r="C98" s="143"/>
      <c r="D98" s="144"/>
      <c r="E98" s="95">
        <v>0</v>
      </c>
      <c r="F98" s="35">
        <f>SUM(E98*0.9)</f>
        <v>0</v>
      </c>
      <c r="G98" s="96"/>
      <c r="H98" s="89"/>
      <c r="I98" s="89"/>
      <c r="J98" s="89"/>
      <c r="K98" s="101">
        <v>0</v>
      </c>
      <c r="L98" s="35">
        <f t="shared" si="1"/>
        <v>0</v>
      </c>
    </row>
    <row r="99" spans="2:12" ht="13.5" customHeight="1">
      <c r="B99" s="129" t="s">
        <v>60</v>
      </c>
      <c r="C99" s="130"/>
      <c r="D99" s="131"/>
      <c r="E99" s="95">
        <v>0</v>
      </c>
      <c r="F99" s="35">
        <f>SUM(E99*0.4)</f>
        <v>0</v>
      </c>
      <c r="G99" s="96"/>
      <c r="H99" s="89"/>
      <c r="I99" s="89"/>
      <c r="J99" s="89"/>
      <c r="K99" s="101">
        <v>0</v>
      </c>
      <c r="L99" s="35">
        <f t="shared" si="1"/>
        <v>0</v>
      </c>
    </row>
    <row r="100" spans="2:12" ht="13.5" customHeight="1">
      <c r="B100" s="129" t="s">
        <v>84</v>
      </c>
      <c r="C100" s="130"/>
      <c r="D100" s="131"/>
      <c r="E100" s="95">
        <v>0</v>
      </c>
      <c r="F100" s="35">
        <f>SUM(E100*0.6)</f>
        <v>0</v>
      </c>
      <c r="G100" s="96"/>
      <c r="H100" s="89"/>
      <c r="I100" s="89"/>
      <c r="J100" s="89"/>
      <c r="K100" s="101">
        <v>0</v>
      </c>
      <c r="L100" s="35">
        <f t="shared" si="1"/>
        <v>0</v>
      </c>
    </row>
    <row r="101" spans="2:12" ht="12.75" customHeight="1">
      <c r="B101" s="129" t="s">
        <v>85</v>
      </c>
      <c r="C101" s="130"/>
      <c r="D101" s="131"/>
      <c r="E101" s="95">
        <v>0</v>
      </c>
      <c r="F101" s="35">
        <f>SUM(E101*1.5)</f>
        <v>0</v>
      </c>
      <c r="G101" s="96"/>
      <c r="H101" s="89"/>
      <c r="I101" s="89"/>
      <c r="J101" s="89"/>
      <c r="K101" s="101">
        <v>0</v>
      </c>
      <c r="L101" s="35">
        <f t="shared" si="1"/>
        <v>0</v>
      </c>
    </row>
    <row r="102" spans="2:12" ht="13.5" customHeight="1">
      <c r="B102" s="129" t="s">
        <v>86</v>
      </c>
      <c r="C102" s="130"/>
      <c r="D102" s="131"/>
      <c r="E102" s="95">
        <v>0</v>
      </c>
      <c r="F102" s="35">
        <f>SUM(E102*0.3)</f>
        <v>0</v>
      </c>
      <c r="G102" s="96"/>
      <c r="H102" s="89"/>
      <c r="I102" s="89"/>
      <c r="J102" s="89"/>
      <c r="K102" s="101">
        <v>0</v>
      </c>
      <c r="L102" s="35">
        <f t="shared" si="1"/>
        <v>0</v>
      </c>
    </row>
    <row r="103" spans="2:11" ht="13.5" customHeight="1">
      <c r="B103" s="129" t="s">
        <v>44</v>
      </c>
      <c r="C103" s="130"/>
      <c r="D103" s="131"/>
      <c r="E103" s="95">
        <v>0</v>
      </c>
      <c r="F103" s="35">
        <f>SUM(E103*0.6)</f>
        <v>0</v>
      </c>
      <c r="G103" s="150" t="s">
        <v>87</v>
      </c>
      <c r="H103" s="151"/>
      <c r="I103" s="151"/>
      <c r="J103" s="152">
        <f>SUM(K104*92/100)</f>
        <v>0</v>
      </c>
      <c r="K103" s="153"/>
    </row>
    <row r="104" spans="2:11" ht="12.75" customHeight="1">
      <c r="B104" s="129" t="s">
        <v>49</v>
      </c>
      <c r="C104" s="130"/>
      <c r="D104" s="131"/>
      <c r="E104" s="95">
        <v>0</v>
      </c>
      <c r="F104" s="35">
        <f>SUM(E104*0.4)</f>
        <v>0</v>
      </c>
      <c r="G104" s="165"/>
      <c r="H104" s="165"/>
      <c r="I104" s="165"/>
      <c r="J104" s="165"/>
      <c r="K104" s="43">
        <f>SUM(L78:L93,L96,L97,L98,L99,L100,L101,L102)</f>
        <v>0</v>
      </c>
    </row>
    <row r="105" spans="2:12" ht="12" customHeight="1">
      <c r="B105" s="129" t="s">
        <v>52</v>
      </c>
      <c r="C105" s="130"/>
      <c r="D105" s="131"/>
      <c r="E105" s="95">
        <v>0</v>
      </c>
      <c r="F105" s="35">
        <f>SUM(E105*0.5)</f>
        <v>0</v>
      </c>
      <c r="H105" s="1"/>
      <c r="I105" s="1"/>
      <c r="L105" s="20"/>
    </row>
    <row r="106" spans="2:12" ht="11.25" customHeight="1">
      <c r="B106" s="129" t="s">
        <v>88</v>
      </c>
      <c r="C106" s="130"/>
      <c r="D106" s="131"/>
      <c r="E106" s="95">
        <v>0</v>
      </c>
      <c r="F106" s="35">
        <f>SUM(E106*1.5)</f>
        <v>0</v>
      </c>
      <c r="H106" s="1"/>
      <c r="I106" s="1"/>
      <c r="L106" s="33"/>
    </row>
    <row r="107" spans="2:9" ht="12" customHeight="1">
      <c r="B107" s="129" t="s">
        <v>89</v>
      </c>
      <c r="C107" s="130"/>
      <c r="D107" s="131"/>
      <c r="E107" s="95">
        <v>0</v>
      </c>
      <c r="F107" s="35">
        <f>SUM(E107*0.8)</f>
        <v>0</v>
      </c>
      <c r="H107" s="1"/>
      <c r="I107" s="1"/>
    </row>
    <row r="108" spans="2:9" ht="12.75" customHeight="1">
      <c r="B108" s="147" t="s">
        <v>90</v>
      </c>
      <c r="C108" s="148"/>
      <c r="D108" s="149"/>
      <c r="E108" s="95">
        <v>0</v>
      </c>
      <c r="F108" s="35">
        <f>SUM(E108*1.4)</f>
        <v>0</v>
      </c>
      <c r="H108" s="1"/>
      <c r="I108" s="1"/>
    </row>
    <row r="109" spans="2:9" ht="12.75" customHeight="1">
      <c r="B109" s="150" t="s">
        <v>91</v>
      </c>
      <c r="C109" s="151"/>
      <c r="D109" s="151"/>
      <c r="E109" s="77">
        <f>SUM(E110*92/100)</f>
        <v>0</v>
      </c>
      <c r="F109" s="32"/>
      <c r="H109" s="1"/>
      <c r="I109" s="1"/>
    </row>
    <row r="110" spans="2:9" ht="12.75" customHeight="1">
      <c r="B110" s="44"/>
      <c r="C110" s="44"/>
      <c r="D110" s="44"/>
      <c r="E110" s="45">
        <f>SUM(F98:F108)</f>
        <v>0</v>
      </c>
      <c r="F110" s="32"/>
      <c r="H110" s="1"/>
      <c r="I110" s="1"/>
    </row>
    <row r="111" spans="2:12" s="15" customFormat="1" ht="14.25" customHeight="1">
      <c r="B111" s="148"/>
      <c r="C111" s="148"/>
      <c r="D111" s="148"/>
      <c r="E111" s="46"/>
      <c r="F111" s="47"/>
      <c r="L111" s="20"/>
    </row>
    <row r="112" spans="2:12" s="15" customFormat="1" ht="13.5" customHeight="1">
      <c r="B112" s="134" t="s">
        <v>21</v>
      </c>
      <c r="C112" s="135"/>
      <c r="D112" s="136"/>
      <c r="E112" s="31" t="s">
        <v>22</v>
      </c>
      <c r="F112" s="42"/>
      <c r="G112" s="134" t="s">
        <v>21</v>
      </c>
      <c r="H112" s="135"/>
      <c r="I112" s="136"/>
      <c r="J112" s="137" t="s">
        <v>22</v>
      </c>
      <c r="K112" s="138"/>
      <c r="L112" s="20"/>
    </row>
    <row r="113" spans="2:12" s="15" customFormat="1" ht="13.5" customHeight="1">
      <c r="B113" s="139" t="s">
        <v>92</v>
      </c>
      <c r="C113" s="140"/>
      <c r="D113" s="140"/>
      <c r="E113" s="141"/>
      <c r="F113" s="32"/>
      <c r="G113" s="139" t="s">
        <v>93</v>
      </c>
      <c r="H113" s="140"/>
      <c r="I113" s="140"/>
      <c r="J113" s="140"/>
      <c r="K113" s="141"/>
      <c r="L113" s="20"/>
    </row>
    <row r="114" spans="2:12" s="15" customFormat="1" ht="13.5" customHeight="1">
      <c r="B114" s="142" t="s">
        <v>94</v>
      </c>
      <c r="C114" s="143"/>
      <c r="D114" s="144"/>
      <c r="E114" s="95">
        <v>0</v>
      </c>
      <c r="F114" s="35">
        <f>SUM(E114*0.5)</f>
        <v>0</v>
      </c>
      <c r="G114" s="142" t="s">
        <v>95</v>
      </c>
      <c r="H114" s="143"/>
      <c r="I114" s="144"/>
      <c r="J114" s="145">
        <v>0</v>
      </c>
      <c r="K114" s="146"/>
      <c r="L114" s="35">
        <f>SUM(J114*0.2)</f>
        <v>0</v>
      </c>
    </row>
    <row r="115" spans="2:12" s="15" customFormat="1" ht="13.5" customHeight="1">
      <c r="B115" s="129" t="s">
        <v>96</v>
      </c>
      <c r="C115" s="130"/>
      <c r="D115" s="131"/>
      <c r="E115" s="95">
        <v>0</v>
      </c>
      <c r="F115" s="35">
        <f>SUM(E115*0.1)</f>
        <v>0</v>
      </c>
      <c r="G115" s="154" t="s">
        <v>97</v>
      </c>
      <c r="H115" s="155"/>
      <c r="I115" s="156"/>
      <c r="J115" s="145">
        <v>0</v>
      </c>
      <c r="K115" s="146"/>
      <c r="L115" s="35">
        <f>SUM(J115*0.2)</f>
        <v>0</v>
      </c>
    </row>
    <row r="116" spans="2:12" s="15" customFormat="1" ht="13.5" customHeight="1">
      <c r="B116" s="129" t="s">
        <v>98</v>
      </c>
      <c r="C116" s="130"/>
      <c r="D116" s="131"/>
      <c r="E116" s="95">
        <v>0</v>
      </c>
      <c r="F116" s="35">
        <f>SUM(E116*0.4)</f>
        <v>0</v>
      </c>
      <c r="G116" s="154" t="s">
        <v>99</v>
      </c>
      <c r="H116" s="155"/>
      <c r="I116" s="156"/>
      <c r="J116" s="145">
        <v>0</v>
      </c>
      <c r="K116" s="146"/>
      <c r="L116" s="35">
        <f>SUM(J116*0.25)</f>
        <v>0</v>
      </c>
    </row>
    <row r="117" spans="2:12" s="15" customFormat="1" ht="13.5" customHeight="1">
      <c r="B117" s="129" t="s">
        <v>100</v>
      </c>
      <c r="C117" s="130"/>
      <c r="D117" s="131"/>
      <c r="E117" s="95">
        <v>0</v>
      </c>
      <c r="F117" s="35">
        <f>SUM(E117*0.2)</f>
        <v>0</v>
      </c>
      <c r="G117" s="154" t="s">
        <v>101</v>
      </c>
      <c r="H117" s="155"/>
      <c r="I117" s="156"/>
      <c r="J117" s="145">
        <v>0</v>
      </c>
      <c r="K117" s="146"/>
      <c r="L117" s="35">
        <f>SUM(J117*0.8)</f>
        <v>0</v>
      </c>
    </row>
    <row r="118" spans="2:12" s="15" customFormat="1" ht="13.5" customHeight="1">
      <c r="B118" s="129" t="s">
        <v>102</v>
      </c>
      <c r="C118" s="130"/>
      <c r="D118" s="131"/>
      <c r="E118" s="95">
        <v>0</v>
      </c>
      <c r="F118" s="35">
        <f>SUM(E118*0.2)</f>
        <v>0</v>
      </c>
      <c r="G118" s="154" t="s">
        <v>103</v>
      </c>
      <c r="H118" s="155"/>
      <c r="I118" s="156"/>
      <c r="J118" s="145">
        <v>0</v>
      </c>
      <c r="K118" s="146"/>
      <c r="L118" s="35">
        <f>SUM(J118*0.5)</f>
        <v>0</v>
      </c>
    </row>
    <row r="119" spans="2:12" s="15" customFormat="1" ht="13.5" customHeight="1">
      <c r="B119" s="129" t="s">
        <v>104</v>
      </c>
      <c r="C119" s="130"/>
      <c r="D119" s="131"/>
      <c r="E119" s="95">
        <v>0</v>
      </c>
      <c r="F119" s="35">
        <f>SUM(E119*0.4)</f>
        <v>0</v>
      </c>
      <c r="G119" s="154" t="s">
        <v>105</v>
      </c>
      <c r="H119" s="155"/>
      <c r="I119" s="156"/>
      <c r="J119" s="145">
        <v>0</v>
      </c>
      <c r="K119" s="146"/>
      <c r="L119" s="35">
        <f>SUM(J119*0.25)</f>
        <v>0</v>
      </c>
    </row>
    <row r="120" spans="2:12" s="15" customFormat="1" ht="13.5" customHeight="1">
      <c r="B120" s="129" t="s">
        <v>106</v>
      </c>
      <c r="C120" s="130"/>
      <c r="D120" s="131"/>
      <c r="E120" s="95">
        <v>0</v>
      </c>
      <c r="F120" s="35">
        <f>SUM(E120*0.2)</f>
        <v>0</v>
      </c>
      <c r="G120" s="154" t="s">
        <v>107</v>
      </c>
      <c r="H120" s="155"/>
      <c r="I120" s="156"/>
      <c r="J120" s="145">
        <v>0</v>
      </c>
      <c r="K120" s="146"/>
      <c r="L120" s="35">
        <f>SUM(J120*0.1)</f>
        <v>0</v>
      </c>
    </row>
    <row r="121" spans="2:12" s="15" customFormat="1" ht="13.5" customHeight="1">
      <c r="B121" s="147" t="s">
        <v>108</v>
      </c>
      <c r="C121" s="148"/>
      <c r="D121" s="149"/>
      <c r="E121" s="95">
        <v>0</v>
      </c>
      <c r="F121" s="35">
        <f>SUM(E121*0.1)</f>
        <v>0</v>
      </c>
      <c r="G121" s="154" t="s">
        <v>143</v>
      </c>
      <c r="H121" s="155"/>
      <c r="I121" s="156"/>
      <c r="J121" s="145">
        <v>0</v>
      </c>
      <c r="K121" s="146"/>
      <c r="L121" s="35">
        <f>SUM(J121*0.2)</f>
        <v>0</v>
      </c>
    </row>
    <row r="122" spans="2:12" s="15" customFormat="1" ht="13.5" customHeight="1">
      <c r="B122" s="150" t="s">
        <v>109</v>
      </c>
      <c r="C122" s="151"/>
      <c r="D122" s="151"/>
      <c r="E122" s="77">
        <f>SUM(E123*92/100)</f>
        <v>0</v>
      </c>
      <c r="F122" s="35"/>
      <c r="G122" s="154" t="s">
        <v>144</v>
      </c>
      <c r="H122" s="155"/>
      <c r="I122" s="156"/>
      <c r="J122" s="145">
        <v>0</v>
      </c>
      <c r="K122" s="146"/>
      <c r="L122" s="35">
        <f>SUM(J122*0.7)</f>
        <v>0</v>
      </c>
    </row>
    <row r="123" spans="2:12" s="15" customFormat="1" ht="13.5" customHeight="1">
      <c r="B123" s="166"/>
      <c r="C123" s="166"/>
      <c r="D123" s="166"/>
      <c r="E123" s="40">
        <f>SUM(F114:F121)</f>
        <v>0</v>
      </c>
      <c r="F123" s="35"/>
      <c r="G123" s="160" t="s">
        <v>110</v>
      </c>
      <c r="H123" s="161"/>
      <c r="I123" s="162"/>
      <c r="J123" s="145">
        <v>0</v>
      </c>
      <c r="K123" s="146"/>
      <c r="L123" s="35">
        <f>SUM(J123*0.4)</f>
        <v>0</v>
      </c>
    </row>
    <row r="124" spans="2:12" s="15" customFormat="1" ht="13.5" customHeight="1">
      <c r="B124" s="86" t="s">
        <v>21</v>
      </c>
      <c r="C124" s="87"/>
      <c r="D124" s="88"/>
      <c r="E124" s="31" t="s">
        <v>22</v>
      </c>
      <c r="F124" s="42"/>
      <c r="G124" s="79"/>
      <c r="H124" s="79"/>
      <c r="I124" s="79"/>
      <c r="J124" s="48"/>
      <c r="K124" s="48"/>
      <c r="L124" s="20"/>
    </row>
    <row r="125" spans="2:12" s="15" customFormat="1" ht="13.5" customHeight="1">
      <c r="B125" s="49" t="s">
        <v>111</v>
      </c>
      <c r="C125" s="50"/>
      <c r="D125" s="50"/>
      <c r="E125" s="51"/>
      <c r="F125" s="32"/>
      <c r="G125" s="78" t="s">
        <v>45</v>
      </c>
      <c r="H125" s="37" t="s">
        <v>46</v>
      </c>
      <c r="I125" s="37" t="s">
        <v>47</v>
      </c>
      <c r="J125" s="37" t="s">
        <v>48</v>
      </c>
      <c r="K125" s="37" t="s">
        <v>22</v>
      </c>
      <c r="L125" s="20"/>
    </row>
    <row r="126" spans="2:12" s="15" customFormat="1" ht="13.5" customHeight="1">
      <c r="B126" s="142" t="s">
        <v>112</v>
      </c>
      <c r="C126" s="143"/>
      <c r="D126" s="144"/>
      <c r="E126" s="95">
        <v>0</v>
      </c>
      <c r="F126" s="35">
        <f>SUM(E126*0.2)</f>
        <v>0</v>
      </c>
      <c r="G126" s="102"/>
      <c r="H126" s="89"/>
      <c r="I126" s="89"/>
      <c r="J126" s="89"/>
      <c r="K126" s="101">
        <v>0</v>
      </c>
      <c r="L126" s="35">
        <f aca="true" t="shared" si="2" ref="L126:L132">SUM(H126*I126*J126*K126)</f>
        <v>0</v>
      </c>
    </row>
    <row r="127" spans="2:12" s="15" customFormat="1" ht="13.5" customHeight="1">
      <c r="B127" s="129" t="s">
        <v>113</v>
      </c>
      <c r="C127" s="130"/>
      <c r="D127" s="131"/>
      <c r="E127" s="95">
        <v>0</v>
      </c>
      <c r="F127" s="35">
        <f>SUM(E127*0.1)</f>
        <v>0</v>
      </c>
      <c r="G127" s="102"/>
      <c r="H127" s="89"/>
      <c r="I127" s="89"/>
      <c r="J127" s="89"/>
      <c r="K127" s="101">
        <v>0</v>
      </c>
      <c r="L127" s="35">
        <f t="shared" si="2"/>
        <v>0</v>
      </c>
    </row>
    <row r="128" spans="2:12" s="15" customFormat="1" ht="13.5" customHeight="1">
      <c r="B128" s="129" t="s">
        <v>114</v>
      </c>
      <c r="C128" s="130"/>
      <c r="D128" s="131"/>
      <c r="E128" s="95">
        <v>0</v>
      </c>
      <c r="F128" s="35">
        <f>SUM(E128*0.2)</f>
        <v>0</v>
      </c>
      <c r="G128" s="102"/>
      <c r="H128" s="89"/>
      <c r="I128" s="89"/>
      <c r="J128" s="89"/>
      <c r="K128" s="101">
        <v>0</v>
      </c>
      <c r="L128" s="35">
        <f t="shared" si="2"/>
        <v>0</v>
      </c>
    </row>
    <row r="129" spans="2:12" s="15" customFormat="1" ht="13.5" customHeight="1">
      <c r="B129" s="129" t="s">
        <v>115</v>
      </c>
      <c r="C129" s="130"/>
      <c r="D129" s="131"/>
      <c r="E129" s="95">
        <v>0</v>
      </c>
      <c r="F129" s="35">
        <f>SUM(E129*0.3)</f>
        <v>0</v>
      </c>
      <c r="G129" s="102"/>
      <c r="H129" s="89"/>
      <c r="I129" s="89"/>
      <c r="J129" s="89"/>
      <c r="K129" s="101">
        <v>0</v>
      </c>
      <c r="L129" s="35">
        <f t="shared" si="2"/>
        <v>0</v>
      </c>
    </row>
    <row r="130" spans="2:12" s="15" customFormat="1" ht="13.5" customHeight="1">
      <c r="B130" s="129" t="s">
        <v>116</v>
      </c>
      <c r="C130" s="130"/>
      <c r="D130" s="131"/>
      <c r="E130" s="95">
        <v>0</v>
      </c>
      <c r="F130" s="35">
        <f>SUM(E130*0.2)</f>
        <v>0</v>
      </c>
      <c r="G130" s="96"/>
      <c r="H130" s="89"/>
      <c r="I130" s="89"/>
      <c r="J130" s="89"/>
      <c r="K130" s="101">
        <v>0</v>
      </c>
      <c r="L130" s="35">
        <f t="shared" si="2"/>
        <v>0</v>
      </c>
    </row>
    <row r="131" spans="2:12" s="15" customFormat="1" ht="13.5" customHeight="1">
      <c r="B131" s="129" t="s">
        <v>117</v>
      </c>
      <c r="C131" s="130"/>
      <c r="D131" s="131"/>
      <c r="E131" s="95">
        <v>0</v>
      </c>
      <c r="F131" s="35">
        <f>SUM(E131*0.1)</f>
        <v>0</v>
      </c>
      <c r="G131" s="96"/>
      <c r="H131" s="89"/>
      <c r="I131" s="89"/>
      <c r="J131" s="89"/>
      <c r="K131" s="101">
        <v>0</v>
      </c>
      <c r="L131" s="35">
        <f t="shared" si="2"/>
        <v>0</v>
      </c>
    </row>
    <row r="132" spans="2:12" s="15" customFormat="1" ht="13.5" customHeight="1">
      <c r="B132" s="129" t="s">
        <v>118</v>
      </c>
      <c r="C132" s="130"/>
      <c r="D132" s="131"/>
      <c r="E132" s="95">
        <v>0</v>
      </c>
      <c r="F132" s="35">
        <f>SUM(E132*0.2)</f>
        <v>0</v>
      </c>
      <c r="G132" s="96"/>
      <c r="H132" s="89"/>
      <c r="I132" s="89"/>
      <c r="J132" s="89"/>
      <c r="K132" s="101">
        <v>0</v>
      </c>
      <c r="L132" s="35">
        <f t="shared" si="2"/>
        <v>0</v>
      </c>
    </row>
    <row r="133" spans="2:12" s="15" customFormat="1" ht="13.5" customHeight="1">
      <c r="B133" s="129" t="s">
        <v>119</v>
      </c>
      <c r="C133" s="130"/>
      <c r="D133" s="131"/>
      <c r="E133" s="95">
        <v>0</v>
      </c>
      <c r="F133" s="35">
        <f>SUM(E133*0.3)</f>
        <v>0</v>
      </c>
      <c r="G133" s="150" t="s">
        <v>120</v>
      </c>
      <c r="H133" s="151"/>
      <c r="I133" s="151"/>
      <c r="J133" s="152">
        <f>SUM(K134*92/100)</f>
        <v>0</v>
      </c>
      <c r="K133" s="153"/>
      <c r="L133" s="20"/>
    </row>
    <row r="134" spans="2:12" s="15" customFormat="1" ht="13.5" customHeight="1">
      <c r="B134" s="83" t="s">
        <v>98</v>
      </c>
      <c r="C134" s="25"/>
      <c r="D134" s="52"/>
      <c r="E134" s="95">
        <v>0</v>
      </c>
      <c r="F134" s="35">
        <f>SUM(E134*0.4)</f>
        <v>0</v>
      </c>
      <c r="G134" s="53"/>
      <c r="H134" s="54"/>
      <c r="I134" s="36"/>
      <c r="J134" s="36"/>
      <c r="K134" s="43">
        <f>SUM(L114:L123,L126,L127,L128,L129,L131,L130,L132)</f>
        <v>0</v>
      </c>
      <c r="L134" s="20"/>
    </row>
    <row r="135" spans="2:12" s="15" customFormat="1" ht="13.5" customHeight="1">
      <c r="B135" s="83" t="s">
        <v>121</v>
      </c>
      <c r="C135" s="25"/>
      <c r="D135" s="52"/>
      <c r="E135" s="95">
        <v>0</v>
      </c>
      <c r="F135" s="35">
        <f>SUM(E135*0.4)</f>
        <v>0</v>
      </c>
      <c r="G135" s="134" t="s">
        <v>21</v>
      </c>
      <c r="H135" s="135"/>
      <c r="I135" s="136"/>
      <c r="J135" s="137" t="s">
        <v>22</v>
      </c>
      <c r="K135" s="138"/>
      <c r="L135" s="20"/>
    </row>
    <row r="136" spans="2:12" s="15" customFormat="1" ht="13.5" customHeight="1">
      <c r="B136" s="147" t="s">
        <v>122</v>
      </c>
      <c r="C136" s="148"/>
      <c r="D136" s="149"/>
      <c r="E136" s="95">
        <v>0</v>
      </c>
      <c r="F136" s="35">
        <f>SUM(E136*0.3)</f>
        <v>0</v>
      </c>
      <c r="G136" s="139" t="s">
        <v>123</v>
      </c>
      <c r="H136" s="140"/>
      <c r="I136" s="140"/>
      <c r="J136" s="140"/>
      <c r="K136" s="141"/>
      <c r="L136" s="20"/>
    </row>
    <row r="137" spans="2:12" s="15" customFormat="1" ht="13.5" customHeight="1">
      <c r="B137" s="150" t="s">
        <v>81</v>
      </c>
      <c r="C137" s="151"/>
      <c r="D137" s="151"/>
      <c r="E137" s="77">
        <f>SUM(E138*92/100)</f>
        <v>0</v>
      </c>
      <c r="F137" s="32"/>
      <c r="G137" s="142" t="s">
        <v>124</v>
      </c>
      <c r="H137" s="143"/>
      <c r="I137" s="144"/>
      <c r="J137" s="145">
        <v>0</v>
      </c>
      <c r="K137" s="146"/>
      <c r="L137" s="35">
        <f>SUM(J137*0.2)</f>
        <v>0</v>
      </c>
    </row>
    <row r="138" spans="5:12" s="15" customFormat="1" ht="13.5" customHeight="1">
      <c r="E138" s="40">
        <f>SUM(F126:F136)</f>
        <v>0</v>
      </c>
      <c r="F138" s="20"/>
      <c r="G138" s="129" t="s">
        <v>125</v>
      </c>
      <c r="H138" s="130"/>
      <c r="I138" s="131"/>
      <c r="J138" s="145">
        <v>0</v>
      </c>
      <c r="K138" s="146"/>
      <c r="L138" s="35">
        <f>SUM(J138*0.2)</f>
        <v>0</v>
      </c>
    </row>
    <row r="139" spans="2:12" s="15" customFormat="1" ht="13.5" customHeight="1">
      <c r="B139" s="86" t="s">
        <v>21</v>
      </c>
      <c r="C139" s="87"/>
      <c r="D139" s="88"/>
      <c r="E139" s="31" t="s">
        <v>22</v>
      </c>
      <c r="F139" s="42"/>
      <c r="G139" s="129" t="s">
        <v>126</v>
      </c>
      <c r="H139" s="130"/>
      <c r="I139" s="131"/>
      <c r="J139" s="145">
        <v>0</v>
      </c>
      <c r="K139" s="146"/>
      <c r="L139" s="35">
        <f>SUM(J139*0.15)</f>
        <v>0</v>
      </c>
    </row>
    <row r="140" spans="2:12" s="15" customFormat="1" ht="13.5" customHeight="1">
      <c r="B140" s="139" t="s">
        <v>127</v>
      </c>
      <c r="C140" s="140"/>
      <c r="D140" s="140"/>
      <c r="E140" s="141"/>
      <c r="F140" s="32"/>
      <c r="G140" s="129" t="s">
        <v>128</v>
      </c>
      <c r="H140" s="130"/>
      <c r="I140" s="131"/>
      <c r="J140" s="145">
        <v>0</v>
      </c>
      <c r="K140" s="146"/>
      <c r="L140" s="35">
        <f>SUM(J140*0.3)</f>
        <v>0</v>
      </c>
    </row>
    <row r="141" spans="2:12" s="15" customFormat="1" ht="13.5" customHeight="1">
      <c r="B141" s="167" t="s">
        <v>129</v>
      </c>
      <c r="C141" s="166"/>
      <c r="D141" s="168"/>
      <c r="E141" s="97">
        <v>0</v>
      </c>
      <c r="F141" s="35">
        <f>SUM(E141*0.15)</f>
        <v>0</v>
      </c>
      <c r="G141" s="129" t="s">
        <v>130</v>
      </c>
      <c r="H141" s="130"/>
      <c r="I141" s="131"/>
      <c r="J141" s="145">
        <v>0</v>
      </c>
      <c r="K141" s="146"/>
      <c r="L141" s="35">
        <f>SUM(J141*0.4)</f>
        <v>0</v>
      </c>
    </row>
    <row r="142" spans="2:12" s="15" customFormat="1" ht="13.5" customHeight="1">
      <c r="B142" s="167" t="s">
        <v>131</v>
      </c>
      <c r="C142" s="166"/>
      <c r="D142" s="168"/>
      <c r="E142" s="97">
        <v>0</v>
      </c>
      <c r="F142" s="35">
        <f>SUM(E142*0.6)</f>
        <v>0</v>
      </c>
      <c r="G142" s="147" t="s">
        <v>132</v>
      </c>
      <c r="H142" s="148"/>
      <c r="I142" s="149"/>
      <c r="J142" s="145">
        <v>0</v>
      </c>
      <c r="K142" s="146"/>
      <c r="L142" s="35">
        <f>SUM(J142*0.8)</f>
        <v>0</v>
      </c>
    </row>
    <row r="143" spans="2:12" s="15" customFormat="1" ht="13.5" customHeight="1">
      <c r="B143" s="167" t="s">
        <v>133</v>
      </c>
      <c r="C143" s="166"/>
      <c r="D143" s="168"/>
      <c r="E143" s="97">
        <v>0</v>
      </c>
      <c r="F143" s="35">
        <f>SUM(E143*0.2)</f>
        <v>0</v>
      </c>
      <c r="G143" s="169"/>
      <c r="H143" s="169"/>
      <c r="I143" s="169"/>
      <c r="J143" s="169"/>
      <c r="K143" s="169"/>
      <c r="L143" s="20"/>
    </row>
    <row r="144" spans="2:12" s="15" customFormat="1" ht="13.5" customHeight="1">
      <c r="B144" s="167" t="s">
        <v>134</v>
      </c>
      <c r="C144" s="166"/>
      <c r="D144" s="168"/>
      <c r="E144" s="97">
        <v>0</v>
      </c>
      <c r="F144" s="35">
        <f>SUM(E144*0.2)</f>
        <v>0</v>
      </c>
      <c r="G144" s="78" t="s">
        <v>45</v>
      </c>
      <c r="H144" s="37" t="s">
        <v>46</v>
      </c>
      <c r="I144" s="37" t="s">
        <v>47</v>
      </c>
      <c r="J144" s="37" t="s">
        <v>48</v>
      </c>
      <c r="K144" s="37" t="s">
        <v>22</v>
      </c>
      <c r="L144" s="20"/>
    </row>
    <row r="145" spans="2:12" s="15" customFormat="1" ht="13.5" customHeight="1">
      <c r="B145" s="150" t="s">
        <v>135</v>
      </c>
      <c r="C145" s="151"/>
      <c r="D145" s="151"/>
      <c r="E145" s="77">
        <f>SUM(E146*92/100)</f>
        <v>0</v>
      </c>
      <c r="F145" s="47"/>
      <c r="G145" s="96"/>
      <c r="H145" s="89"/>
      <c r="I145" s="89"/>
      <c r="J145" s="89"/>
      <c r="K145" s="101">
        <v>0</v>
      </c>
      <c r="L145" s="35">
        <f>SUM(H145*I145*J145*K145)</f>
        <v>0</v>
      </c>
    </row>
    <row r="146" spans="5:12" s="15" customFormat="1" ht="13.5" customHeight="1">
      <c r="E146" s="43">
        <f>SUM(F141:F144)</f>
        <v>0</v>
      </c>
      <c r="F146" s="47"/>
      <c r="G146" s="96"/>
      <c r="H146" s="89"/>
      <c r="I146" s="89"/>
      <c r="J146" s="89"/>
      <c r="K146" s="101">
        <v>0</v>
      </c>
      <c r="L146" s="35">
        <f aca="true" t="shared" si="3" ref="L146:L151">SUM(H146*I146*J146*K146)</f>
        <v>0</v>
      </c>
    </row>
    <row r="147" spans="2:12" s="15" customFormat="1" ht="12" customHeight="1">
      <c r="B147" s="55" t="s">
        <v>136</v>
      </c>
      <c r="C147" s="56"/>
      <c r="D147" s="56"/>
      <c r="E147" s="57"/>
      <c r="F147" s="47"/>
      <c r="G147" s="96"/>
      <c r="H147" s="89"/>
      <c r="I147" s="89"/>
      <c r="J147" s="89"/>
      <c r="K147" s="101">
        <v>0</v>
      </c>
      <c r="L147" s="35">
        <f t="shared" si="3"/>
        <v>0</v>
      </c>
    </row>
    <row r="148" spans="2:12" s="15" customFormat="1" ht="13.5" customHeight="1">
      <c r="B148" s="98" t="s">
        <v>154</v>
      </c>
      <c r="C148" s="99"/>
      <c r="D148" s="99"/>
      <c r="E148" s="100"/>
      <c r="F148" s="58"/>
      <c r="G148" s="96"/>
      <c r="H148" s="89"/>
      <c r="I148" s="89"/>
      <c r="J148" s="89"/>
      <c r="K148" s="101">
        <v>0</v>
      </c>
      <c r="L148" s="35">
        <f t="shared" si="3"/>
        <v>0</v>
      </c>
    </row>
    <row r="149" spans="2:12" s="15" customFormat="1" ht="13.5" customHeight="1">
      <c r="B149" s="98" t="s">
        <v>155</v>
      </c>
      <c r="C149" s="99"/>
      <c r="D149" s="99"/>
      <c r="E149" s="100"/>
      <c r="F149" s="58"/>
      <c r="G149" s="96"/>
      <c r="H149" s="89"/>
      <c r="I149" s="89"/>
      <c r="J149" s="89"/>
      <c r="K149" s="101">
        <v>0</v>
      </c>
      <c r="L149" s="35">
        <f t="shared" si="3"/>
        <v>0</v>
      </c>
    </row>
    <row r="150" spans="2:12" s="15" customFormat="1" ht="13.5" customHeight="1">
      <c r="B150" s="98"/>
      <c r="C150" s="99"/>
      <c r="D150" s="99"/>
      <c r="E150" s="100"/>
      <c r="F150" s="58"/>
      <c r="G150" s="96"/>
      <c r="H150" s="89"/>
      <c r="I150" s="89"/>
      <c r="J150" s="89"/>
      <c r="K150" s="101">
        <v>0</v>
      </c>
      <c r="L150" s="35">
        <f t="shared" si="3"/>
        <v>0</v>
      </c>
    </row>
    <row r="151" spans="2:12" s="15" customFormat="1" ht="13.5" customHeight="1">
      <c r="B151" s="170"/>
      <c r="C151" s="171"/>
      <c r="D151" s="171"/>
      <c r="E151" s="172"/>
      <c r="F151" s="58"/>
      <c r="G151" s="96"/>
      <c r="H151" s="89"/>
      <c r="I151" s="89"/>
      <c r="J151" s="89"/>
      <c r="K151" s="101">
        <v>0</v>
      </c>
      <c r="L151" s="35">
        <f t="shared" si="3"/>
        <v>0</v>
      </c>
    </row>
    <row r="152" spans="2:11" ht="13.5" customHeight="1">
      <c r="B152" s="170"/>
      <c r="C152" s="171"/>
      <c r="D152" s="171"/>
      <c r="E152" s="172"/>
      <c r="F152" s="35"/>
      <c r="G152" s="150" t="s">
        <v>137</v>
      </c>
      <c r="H152" s="151"/>
      <c r="I152" s="151"/>
      <c r="J152" s="152">
        <f>SUM(K153*92/100)</f>
        <v>0</v>
      </c>
      <c r="K152" s="153"/>
    </row>
    <row r="153" spans="2:11" ht="13.5" customHeight="1" thickBot="1">
      <c r="B153" s="170"/>
      <c r="C153" s="171"/>
      <c r="D153" s="171"/>
      <c r="E153" s="172"/>
      <c r="F153" s="59"/>
      <c r="G153" s="15"/>
      <c r="H153" s="15"/>
      <c r="I153" s="15"/>
      <c r="J153" s="15"/>
      <c r="K153" s="43">
        <f>SUM(L137:L142,L145,L146,L147,L148,L149,L150,L151)</f>
        <v>0</v>
      </c>
    </row>
    <row r="154" spans="2:11" ht="13.5" customHeight="1" thickBot="1">
      <c r="B154" s="170"/>
      <c r="C154" s="171"/>
      <c r="D154" s="171"/>
      <c r="E154" s="172"/>
      <c r="F154" s="59"/>
      <c r="G154" s="60"/>
      <c r="H154" s="61"/>
      <c r="I154" s="62"/>
      <c r="J154" s="63"/>
      <c r="K154" s="64"/>
    </row>
    <row r="155" spans="2:11" ht="13.5" customHeight="1">
      <c r="B155" s="170"/>
      <c r="C155" s="171"/>
      <c r="D155" s="171"/>
      <c r="E155" s="172"/>
      <c r="F155" s="59"/>
      <c r="G155" s="173" t="s">
        <v>138</v>
      </c>
      <c r="H155" s="174">
        <f>SUM(E74+E94+E109+E122+E137+E145+J74+J103+J133+J152)</f>
        <v>0</v>
      </c>
      <c r="I155" s="176" t="s">
        <v>19</v>
      </c>
      <c r="J155" s="177"/>
      <c r="K155" s="65"/>
    </row>
    <row r="156" spans="2:11" ht="13.5" customHeight="1" thickBot="1">
      <c r="B156" s="170"/>
      <c r="C156" s="171"/>
      <c r="D156" s="171"/>
      <c r="E156" s="172"/>
      <c r="F156" s="59"/>
      <c r="G156" s="173"/>
      <c r="H156" s="175"/>
      <c r="I156" s="178"/>
      <c r="J156" s="179"/>
      <c r="K156" s="65"/>
    </row>
    <row r="157" spans="2:11" ht="13.5" customHeight="1" thickBot="1">
      <c r="B157" s="170"/>
      <c r="C157" s="171"/>
      <c r="D157" s="171"/>
      <c r="E157" s="172"/>
      <c r="F157" s="59"/>
      <c r="G157" s="66"/>
      <c r="H157" s="67"/>
      <c r="I157" s="68"/>
      <c r="J157" s="69"/>
      <c r="K157" s="70"/>
    </row>
  </sheetData>
  <sheetProtection password="CCC5" sheet="1"/>
  <mergeCells count="247">
    <mergeCell ref="B145:D145"/>
    <mergeCell ref="B151:E151"/>
    <mergeCell ref="B152:E152"/>
    <mergeCell ref="G152:I152"/>
    <mergeCell ref="J152:K152"/>
    <mergeCell ref="B153:E153"/>
    <mergeCell ref="B157:E157"/>
    <mergeCell ref="B154:E154"/>
    <mergeCell ref="B155:E155"/>
    <mergeCell ref="G155:G156"/>
    <mergeCell ref="H155:H156"/>
    <mergeCell ref="I155:J156"/>
    <mergeCell ref="B156:E156"/>
    <mergeCell ref="G139:I139"/>
    <mergeCell ref="J139:K139"/>
    <mergeCell ref="B140:E140"/>
    <mergeCell ref="G140:I140"/>
    <mergeCell ref="J140:K140"/>
    <mergeCell ref="B141:D141"/>
    <mergeCell ref="G141:I141"/>
    <mergeCell ref="J141:K141"/>
    <mergeCell ref="B142:D142"/>
    <mergeCell ref="G142:I142"/>
    <mergeCell ref="J142:K142"/>
    <mergeCell ref="B143:D143"/>
    <mergeCell ref="G143:K143"/>
    <mergeCell ref="B144:D144"/>
    <mergeCell ref="B132:D132"/>
    <mergeCell ref="B133:D133"/>
    <mergeCell ref="G133:I133"/>
    <mergeCell ref="J133:K133"/>
    <mergeCell ref="G135:I135"/>
    <mergeCell ref="J135:K135"/>
    <mergeCell ref="B136:D136"/>
    <mergeCell ref="G136:K136"/>
    <mergeCell ref="B137:D137"/>
    <mergeCell ref="G137:I137"/>
    <mergeCell ref="J137:K137"/>
    <mergeCell ref="G138:I138"/>
    <mergeCell ref="J138:K138"/>
    <mergeCell ref="B122:D122"/>
    <mergeCell ref="G122:I122"/>
    <mergeCell ref="J122:K122"/>
    <mergeCell ref="B123:D123"/>
    <mergeCell ref="G123:I123"/>
    <mergeCell ref="J123:K123"/>
    <mergeCell ref="B126:D126"/>
    <mergeCell ref="B127:D127"/>
    <mergeCell ref="B128:D128"/>
    <mergeCell ref="B129:D129"/>
    <mergeCell ref="B130:D130"/>
    <mergeCell ref="B131:D131"/>
    <mergeCell ref="B118:D118"/>
    <mergeCell ref="G118:I118"/>
    <mergeCell ref="J118:K118"/>
    <mergeCell ref="B119:D119"/>
    <mergeCell ref="G119:I119"/>
    <mergeCell ref="J119:K119"/>
    <mergeCell ref="B120:D120"/>
    <mergeCell ref="G120:I120"/>
    <mergeCell ref="J120:K120"/>
    <mergeCell ref="B121:D121"/>
    <mergeCell ref="G121:I121"/>
    <mergeCell ref="J121:K121"/>
    <mergeCell ref="B113:E113"/>
    <mergeCell ref="G113:K113"/>
    <mergeCell ref="B114:D114"/>
    <mergeCell ref="G114:I114"/>
    <mergeCell ref="J114:K114"/>
    <mergeCell ref="B115:D115"/>
    <mergeCell ref="G115:I115"/>
    <mergeCell ref="J115:K115"/>
    <mergeCell ref="B116:D116"/>
    <mergeCell ref="G116:I116"/>
    <mergeCell ref="J116:K116"/>
    <mergeCell ref="B117:D117"/>
    <mergeCell ref="G117:I117"/>
    <mergeCell ref="J117:K117"/>
    <mergeCell ref="J103:K103"/>
    <mergeCell ref="B104:D104"/>
    <mergeCell ref="G104:J104"/>
    <mergeCell ref="B105:D105"/>
    <mergeCell ref="B106:D106"/>
    <mergeCell ref="B107:D107"/>
    <mergeCell ref="B108:D108"/>
    <mergeCell ref="B109:D109"/>
    <mergeCell ref="B111:D111"/>
    <mergeCell ref="B112:D112"/>
    <mergeCell ref="G112:I112"/>
    <mergeCell ref="J112:K112"/>
    <mergeCell ref="B94:D94"/>
    <mergeCell ref="G94:I94"/>
    <mergeCell ref="J94:K94"/>
    <mergeCell ref="B96:D96"/>
    <mergeCell ref="B97:E97"/>
    <mergeCell ref="B98:D98"/>
    <mergeCell ref="B99:D99"/>
    <mergeCell ref="B100:D100"/>
    <mergeCell ref="B101:D101"/>
    <mergeCell ref="B102:D102"/>
    <mergeCell ref="B103:D103"/>
    <mergeCell ref="G103:I103"/>
    <mergeCell ref="B90:D90"/>
    <mergeCell ref="G90:I90"/>
    <mergeCell ref="B92:D92"/>
    <mergeCell ref="G92:I92"/>
    <mergeCell ref="J90:K90"/>
    <mergeCell ref="B91:D91"/>
    <mergeCell ref="G91:I91"/>
    <mergeCell ref="J91:K91"/>
    <mergeCell ref="J92:K92"/>
    <mergeCell ref="B93:D93"/>
    <mergeCell ref="G93:I93"/>
    <mergeCell ref="J93:K93"/>
    <mergeCell ref="B86:D86"/>
    <mergeCell ref="G86:I86"/>
    <mergeCell ref="J86:K86"/>
    <mergeCell ref="B87:D87"/>
    <mergeCell ref="G87:I87"/>
    <mergeCell ref="J87:K87"/>
    <mergeCell ref="B88:D88"/>
    <mergeCell ref="G88:I88"/>
    <mergeCell ref="J88:K88"/>
    <mergeCell ref="B89:D89"/>
    <mergeCell ref="G89:I89"/>
    <mergeCell ref="J89:K89"/>
    <mergeCell ref="B82:D82"/>
    <mergeCell ref="G82:I82"/>
    <mergeCell ref="J82:K82"/>
    <mergeCell ref="B83:D83"/>
    <mergeCell ref="G83:I83"/>
    <mergeCell ref="J83:K83"/>
    <mergeCell ref="B84:D84"/>
    <mergeCell ref="G84:I84"/>
    <mergeCell ref="J84:K84"/>
    <mergeCell ref="B85:D85"/>
    <mergeCell ref="G85:I85"/>
    <mergeCell ref="J85:K85"/>
    <mergeCell ref="B77:E77"/>
    <mergeCell ref="G77:K77"/>
    <mergeCell ref="B78:D78"/>
    <mergeCell ref="G78:I78"/>
    <mergeCell ref="J78:K78"/>
    <mergeCell ref="B79:D79"/>
    <mergeCell ref="G79:I79"/>
    <mergeCell ref="J79:K79"/>
    <mergeCell ref="B80:D80"/>
    <mergeCell ref="G80:I80"/>
    <mergeCell ref="J80:K80"/>
    <mergeCell ref="B81:D81"/>
    <mergeCell ref="G81:I81"/>
    <mergeCell ref="J81:K81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G74:I74"/>
    <mergeCell ref="J74:K74"/>
    <mergeCell ref="B76:D76"/>
    <mergeCell ref="G76:I76"/>
    <mergeCell ref="J76:K76"/>
    <mergeCell ref="B60:D60"/>
    <mergeCell ref="J60:K60"/>
    <mergeCell ref="B61:D61"/>
    <mergeCell ref="J61:K61"/>
    <mergeCell ref="B62:D62"/>
    <mergeCell ref="J62:K62"/>
    <mergeCell ref="B63:D63"/>
    <mergeCell ref="J63:K63"/>
    <mergeCell ref="B64:D64"/>
    <mergeCell ref="J64:K64"/>
    <mergeCell ref="B65:D65"/>
    <mergeCell ref="J65:K65"/>
    <mergeCell ref="B54:D54"/>
    <mergeCell ref="G54:I54"/>
    <mergeCell ref="J54:K54"/>
    <mergeCell ref="B55:E55"/>
    <mergeCell ref="G55:K55"/>
    <mergeCell ref="B56:D56"/>
    <mergeCell ref="G56:I56"/>
    <mergeCell ref="J56:K56"/>
    <mergeCell ref="B57:D57"/>
    <mergeCell ref="J57:K57"/>
    <mergeCell ref="B58:D58"/>
    <mergeCell ref="J58:K58"/>
    <mergeCell ref="B59:D59"/>
    <mergeCell ref="J59:K59"/>
    <mergeCell ref="B48:J48"/>
    <mergeCell ref="B49:J49"/>
    <mergeCell ref="B38:E38"/>
    <mergeCell ref="G38:J38"/>
    <mergeCell ref="B41:B42"/>
    <mergeCell ref="C41:D42"/>
    <mergeCell ref="E41:E42"/>
    <mergeCell ref="G41:J41"/>
    <mergeCell ref="G42:J42"/>
    <mergeCell ref="B46:J46"/>
    <mergeCell ref="B31:J31"/>
    <mergeCell ref="B32:J32"/>
    <mergeCell ref="B33:J33"/>
    <mergeCell ref="B45:J45"/>
    <mergeCell ref="H19:J19"/>
    <mergeCell ref="B47:J47"/>
    <mergeCell ref="G22:J22"/>
    <mergeCell ref="B35:E35"/>
    <mergeCell ref="G35:J35"/>
    <mergeCell ref="B36:E36"/>
    <mergeCell ref="G36:J36"/>
    <mergeCell ref="B37:E37"/>
    <mergeCell ref="G37:J37"/>
    <mergeCell ref="B27:E27"/>
    <mergeCell ref="B29:J29"/>
    <mergeCell ref="B24:E24"/>
    <mergeCell ref="G24:J24"/>
    <mergeCell ref="B25:E25"/>
    <mergeCell ref="G25:J25"/>
    <mergeCell ref="B28:J28"/>
    <mergeCell ref="H13:J13"/>
    <mergeCell ref="C14:E14"/>
    <mergeCell ref="H14:J14"/>
    <mergeCell ref="C15:E15"/>
    <mergeCell ref="H15:J15"/>
    <mergeCell ref="H16:J16"/>
    <mergeCell ref="C17:E17"/>
    <mergeCell ref="H17:J17"/>
    <mergeCell ref="B23:E23"/>
    <mergeCell ref="G23:J23"/>
    <mergeCell ref="C20:E20"/>
    <mergeCell ref="H20:J20"/>
    <mergeCell ref="B22:E22"/>
    <mergeCell ref="C18:E18"/>
    <mergeCell ref="C19:E19"/>
    <mergeCell ref="B53:E53"/>
    <mergeCell ref="B8:J8"/>
    <mergeCell ref="B10:J10"/>
    <mergeCell ref="C11:E11"/>
    <mergeCell ref="H11:J11"/>
    <mergeCell ref="C12:E12"/>
    <mergeCell ref="H12:J12"/>
    <mergeCell ref="C16:E16"/>
    <mergeCell ref="H18:J18"/>
    <mergeCell ref="C13:E13"/>
  </mergeCells>
  <printOptions/>
  <pageMargins left="0.25" right="0.10972222222222222" top="0.45972222222222225" bottom="0.45972222222222225" header="0.5118055555555556" footer="0.5118055555555556"/>
  <pageSetup horizontalDpi="300" verticalDpi="300" orientation="portrait" paperSize="9" r:id="rId2"/>
  <ignoredErrors>
    <ignoredError sqref="F119 F127 F129 F1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Hansen Umzüge</dc:creator>
  <cp:keywords/>
  <dc:description/>
  <cp:lastModifiedBy>Eileen</cp:lastModifiedBy>
  <cp:lastPrinted>2008-11-12T11:34:06Z</cp:lastPrinted>
  <dcterms:created xsi:type="dcterms:W3CDTF">2008-02-08T09:59:09Z</dcterms:created>
  <dcterms:modified xsi:type="dcterms:W3CDTF">2018-04-30T09:40:43Z</dcterms:modified>
  <cp:category/>
  <cp:version/>
  <cp:contentType/>
  <cp:contentStatus/>
</cp:coreProperties>
</file>